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mc:AlternateContent xmlns:mc="http://schemas.openxmlformats.org/markup-compatibility/2006">
    <mc:Choice Requires="x15">
      <x15ac:absPath xmlns:x15ac="http://schemas.microsoft.com/office/spreadsheetml/2010/11/ac" url="C:\Users\U2102052\Desktop\20250314〆令和５年度財政状況資料集の作成及び提出について\(R7.3.10決算情報システムダウンロード）【財政状況資料集】_303836_由良町_2022\"/>
    </mc:Choice>
  </mc:AlternateContent>
  <xr:revisionPtr revIDLastSave="0" documentId="13_ncr:1_{746D0A1C-136D-4B0F-AE02-909EA471509A}" xr6:coauthVersionLast="36" xr6:coauthVersionMax="36" xr10:uidLastSave="{00000000-0000-0000-0000-000000000000}"/>
  <bookViews>
    <workbookView xWindow="0" yWindow="0" windowWidth="28800" windowHeight="141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C35" i="10"/>
  <c r="CO34" i="10"/>
  <c r="BW34" i="10"/>
  <c r="BW35" i="10" s="1"/>
  <c r="BW36" i="10" s="1"/>
  <c r="BW37" i="10" s="1"/>
  <c r="BW38" i="10" s="1"/>
  <c r="BW39" i="10" s="1"/>
  <c r="BW40" i="10" s="1"/>
  <c r="BW41" i="10" s="1"/>
  <c r="BW42" i="10" s="1"/>
  <c r="C34" i="10"/>
  <c r="AM34" i="10" l="1"/>
  <c r="AM35"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<sst xmlns="http://schemas.openxmlformats.org/spreadsheetml/2006/main" count="1149" uniqueCount="565">
  <si>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</si>
  <si>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</si>
  <si>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</si>
  <si>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</si>
  <si>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</si>
  <si>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</si>
  <si>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</si>
  <si>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</si>
  <si>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</si>
  <si>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</si>
  <si>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</si>
  <si>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</si>
  <si>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</si>
  <si>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</si>
  <si>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</si>
  <si>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</si>
  <si>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</si>
  <si>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</si>
  <si>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</si>
  <si>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</si>
  <si>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</si>
  <si>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</si>
  <si>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</si>
  <si>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</si>
  <si>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</si>
  <si>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</si>
  <si>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</si>
  <si>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</si>
  <si>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</si>
  <si>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</si>
  <si>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</si>
  <si>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</si>
  <si>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</si>
  <si>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</si>
  <si>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</si>
  <si>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</si>
  <si>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</si>
  <si>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</si>
  <si>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</si>
  <si>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</si>
  <si>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</si>
  <si>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</si>
  <si>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</si>
  <si>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</si>
  <si>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</si>
  <si>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</si>
  <si>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</si>
  <si>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</si>
  <si>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</si>
  <si>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</si>
  <si>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</si>
  <si>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</si>
  <si>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</si>
  <si>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</si>
  <si>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</si>
  <si>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</si>
  <si>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</si>
  <si>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</si>
  <si>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</si>
  <si>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</si>
  <si>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</si>
  <si>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</si>
  <si>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</si>
  <si>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</si>
  <si>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</si>
  <si>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</si>
  <si>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</si>
  <si>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</si>
  <si>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</si>
  <si>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</si>
  <si>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</si>
  <si>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</si>
  <si>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</si>
  <si>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</si>
  <si>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</si>
  <si>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</si>
  <si>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</si>
  <si>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</si>
  <si>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</si>
  <si>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</si>
  <si>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</si>
  <si>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</si>
  <si>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</si>
  <si>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</si>
  <si>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</si>
  <si>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</si>
  <si>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</si>
  <si>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</si>
  <si>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</si>
  <si>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</si>
  <si>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</si>
  <si>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</si>
  <si>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</si>
  <si>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</si>
  <si>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由良町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</si>
  <si>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</si>
  <si>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</si>
  <si>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</si>
  <si>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</si>
  <si>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</si>
  <si>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</si>
  <si>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</si>
  <si>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</si>
  <si>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</si>
  <si>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</si>
  <si>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</si>
  <si>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</si>
  <si>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</si>
  <si>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</si>
  <si>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</si>
  <si>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</si>
  <si>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</si>
  <si>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</si>
  <si>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</si>
  <si>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</si>
  <si>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</si>
  <si>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</si>
  <si>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</si>
  <si>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</si>
  <si>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</si>
  <si>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</si>
  <si>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</si>
  <si>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</si>
  <si>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</si>
  <si>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</si>
  <si>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</si>
  <si>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</si>
  <si>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</si>
  <si>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</si>
  <si>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</si>
  <si>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</si>
  <si>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</si>
  <si>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</si>
  <si>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</si>
  <si>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</si>
  <si>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</si>
  <si>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</si>
  <si>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</si>
  <si>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</si>
  <si>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</si>
  <si>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</si>
  <si>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</si>
  <si>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6"/>
  </si>
  <si>
    <t>うち日本人(％)</t>
    <phoneticPr fontId="5"/>
  </si>
  <si>
    <t>-2.1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</si>
  <si>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</si>
  <si>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</si>
  <si>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</si>
  <si>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</si>
  <si>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</si>
  <si>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</si>
  <si>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</si>
  <si>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</si>
  <si>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</si>
  <si>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</si>
  <si>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</si>
  <si>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</si>
  <si>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</si>
  <si>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</si>
  <si>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</si>
  <si>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</si>
  <si>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</si>
  <si>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</si>
  <si>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</si>
  <si>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</si>
  <si>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</si>
  <si>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</si>
  <si>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</si>
  <si>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</si>
  <si>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</si>
  <si>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</si>
  <si>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</si>
  <si>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</si>
  <si>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</si>
  <si>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</si>
  <si>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</si>
  <si>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</si>
  <si>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</si>
  <si>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</si>
  <si>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</si>
  <si>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</si>
  <si>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</si>
  <si>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</si>
  <si>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</si>
  <si>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</si>
  <si>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</si>
  <si>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</si>
  <si>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</si>
  <si>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</si>
  <si>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</si>
  <si>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</si>
  <si>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</si>
  <si>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</si>
  <si>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</si>
  <si>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</si>
  <si>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</si>
  <si>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</si>
  <si>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</si>
  <si>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</si>
  <si>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</si>
  <si>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</si>
  <si>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</si>
  <si>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</si>
  <si>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</si>
  <si>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和歌山県由良町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</si>
  <si>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</si>
  <si>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</si>
  <si>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</si>
  <si>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</si>
  <si>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</si>
  <si>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</si>
  <si>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</si>
  <si>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</si>
  <si>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</si>
  <si>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</si>
  <si>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</si>
  <si>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</si>
  <si>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</si>
  <si>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</si>
  <si>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</si>
  <si>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</si>
  <si>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</si>
  <si>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</si>
  <si>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</si>
  <si>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</si>
  <si>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</si>
  <si>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</si>
  <si>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</si>
  <si>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</si>
  <si>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</si>
  <si>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</si>
  <si>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</si>
  <si>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</si>
  <si>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</si>
  <si>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</si>
  <si>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</si>
  <si>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</si>
  <si>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</si>
  <si>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</si>
  <si>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</si>
  <si>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</si>
  <si>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</si>
  <si>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</si>
  <si>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</si>
  <si>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</si>
  <si>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</si>
  <si>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</si>
  <si>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</si>
  <si>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</si>
  <si>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</si>
  <si>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</si>
  <si>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</si>
  <si>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</si>
  <si>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</si>
  <si>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</si>
  <si>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</si>
  <si>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</si>
  <si>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</si>
  <si>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</si>
  <si>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</si>
  <si>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</si>
  <si>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</si>
  <si>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</si>
  <si>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</si>
  <si>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</si>
  <si>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</si>
  <si>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</si>
  <si>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</si>
  <si>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</si>
  <si>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</si>
  <si>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</si>
  <si>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</si>
  <si>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</si>
  <si>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</si>
  <si>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</si>
  <si>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</si>
  <si>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</si>
  <si>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</si>
  <si>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</si>
  <si>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</si>
  <si>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</si>
  <si>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</si>
  <si>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</si>
  <si>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</si>
  <si>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</si>
  <si>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</si>
  <si>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</si>
  <si>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</si>
  <si>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</si>
  <si>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</si>
  <si>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</si>
  <si>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</si>
  <si>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</si>
  <si>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</si>
  <si>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</si>
  <si>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</si>
  <si>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</si>
  <si>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</si>
  <si>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</si>
  <si>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</si>
  <si>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</si>
  <si>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</si>
  <si>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</si>
  <si>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</si>
  <si>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</si>
  <si>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</si>
  <si>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</si>
  <si>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</si>
  <si>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</si>
  <si>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</si>
  <si>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</si>
  <si>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</si>
  <si>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</si>
  <si>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</si>
  <si>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</si>
  <si>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</si>
  <si>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</si>
  <si>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</si>
  <si>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</si>
  <si>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</si>
  <si>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</si>
  <si>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</si>
  <si>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</si>
  <si>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</si>
  <si>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</si>
  <si>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</si>
  <si>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</si>
  <si>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</si>
  <si>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病院</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</si>
  <si>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</si>
  <si>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</si>
  <si>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</si>
  <si>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</si>
  <si>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</si>
  <si>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</si>
  <si>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</si>
  <si>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</si>
  <si>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</si>
  <si>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</si>
  <si>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</si>
  <si>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</si>
  <si>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</si>
  <si>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</si>
  <si>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</si>
  <si>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</si>
  <si>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</si>
  <si>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</si>
  <si>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</si>
  <si>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</si>
  <si>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</si>
  <si>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</si>
  <si>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</si>
  <si>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</si>
  <si>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</si>
  <si>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</si>
  <si>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和歌山県由良町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</si>
  <si>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</si>
  <si>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</si>
  <si>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</si>
  <si>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</si>
  <si>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</si>
  <si>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</si>
  <si>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</si>
  <si>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</si>
  <si>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</si>
  <si>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</si>
  <si>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</si>
  <si>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</si>
  <si>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</si>
  <si>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</si>
  <si>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</si>
  <si>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</si>
  <si>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</si>
  <si>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</si>
  <si>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</si>
  <si>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</si>
  <si>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</si>
  <si>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</si>
  <si>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</si>
  <si>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</si>
  <si>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</si>
  <si>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</si>
  <si>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</si>
  <si>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</si>
  <si>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</si>
  <si>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</si>
  <si>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</si>
  <si>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</si>
  <si>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</si>
  <si>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</si>
  <si>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</si>
  <si>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</si>
  <si>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</si>
  <si>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</si>
  <si>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</si>
  <si>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公共下水道事業特別会計</t>
    <phoneticPr fontId="5"/>
  </si>
  <si>
    <t>法非適用企業</t>
    <phoneticPr fontId="5"/>
  </si>
  <si>
    <t>漁業集落環境整備事業特別会計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</si>
  <si>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</si>
  <si>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</si>
  <si>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</si>
  <si>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</si>
  <si>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</si>
  <si>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</si>
  <si>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</si>
  <si>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</si>
  <si>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</si>
  <si>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</si>
  <si>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</si>
  <si>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</si>
  <si>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</si>
  <si>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</si>
  <si>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</si>
  <si>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</si>
  <si>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</si>
  <si>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</si>
  <si>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</si>
  <si>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</si>
  <si>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</si>
  <si>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</si>
  <si>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</si>
  <si>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</si>
  <si>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</si>
  <si>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</si>
  <si>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</si>
  <si>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</si>
  <si>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</si>
  <si>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</si>
  <si>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</si>
  <si>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</si>
  <si>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</si>
  <si>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</si>
  <si>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</si>
  <si>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</si>
  <si>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</si>
  <si>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</si>
  <si>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</si>
  <si>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</si>
  <si>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</si>
  <si>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</si>
  <si>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</si>
  <si>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</si>
  <si>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</si>
  <si>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</si>
  <si>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</si>
  <si>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</si>
  <si>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</si>
  <si>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</si>
  <si>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</si>
  <si>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</si>
  <si>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</si>
  <si>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</si>
  <si>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</si>
  <si>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</si>
  <si>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</si>
  <si>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</si>
  <si>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</si>
  <si>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</si>
  <si>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</si>
  <si>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</si>
  <si>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</si>
  <si>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</si>
  <si>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</si>
  <si>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</si>
  <si>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</si>
  <si>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</si>
  <si>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</si>
  <si>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</si>
  <si>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</si>
  <si>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</si>
  <si>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</si>
  <si>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</si>
  <si>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</si>
  <si>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</si>
  <si>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</si>
  <si>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</si>
  <si>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</si>
  <si>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</si>
  <si>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</si>
  <si>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</si>
  <si>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</si>
  <si>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</si>
  <si>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</si>
  <si>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</si>
  <si>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</si>
  <si>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</si>
  <si>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</si>
  <si>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</si>
  <si>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</si>
  <si>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</si>
  <si>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</si>
  <si>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</si>
  <si>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</si>
  <si>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</si>
  <si>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</si>
  <si>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</si>
  <si>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</si>
  <si>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</si>
  <si>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</si>
  <si>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</si>
  <si>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</si>
  <si>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</si>
  <si>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</si>
  <si>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</si>
  <si>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</si>
  <si>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</si>
  <si>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</si>
  <si>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</si>
  <si>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</si>
  <si>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</si>
  <si>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</si>
  <si>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</si>
  <si>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</si>
  <si>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</si>
  <si>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</si>
  <si>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</si>
  <si>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</si>
  <si>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</si>
  <si>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</si>
  <si>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</si>
  <si>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</si>
  <si>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</si>
  <si>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</si>
  <si>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</si>
  <si>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</si>
  <si>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</si>
  <si>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</si>
  <si>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</si>
  <si>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</si>
  <si>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</si>
  <si>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</si>
  <si>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</si>
  <si>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</si>
  <si>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3.93</t>
  </si>
  <si>
    <t>▲ 0.63</t>
  </si>
  <si>
    <t>▲ 2.74</t>
  </si>
  <si>
    <t>水道事業会計</t>
  </si>
  <si>
    <t>下水道事業会計</t>
  </si>
  <si>
    <t>一般会計</t>
  </si>
  <si>
    <t>後期高齢者医療特別会計</t>
  </si>
  <si>
    <t>国民健康保険特別会計</t>
  </si>
  <si>
    <t>介護保険特別会計</t>
  </si>
  <si>
    <t>公共下水道事業特別会計</t>
  </si>
  <si>
    <t>漁業集落環境整備事業特別会計</t>
  </si>
  <si>
    <t>その他会計（赤字）</t>
  </si>
  <si>
    <t>その他会計（黒字）</t>
  </si>
  <si>
    <t>R01</t>
    <phoneticPr fontId="5"/>
  </si>
  <si>
    <t>R02</t>
    <phoneticPr fontId="5"/>
  </si>
  <si>
    <t>R03</t>
    <phoneticPr fontId="5"/>
  </si>
  <si>
    <t>R04</t>
    <phoneticPr fontId="5"/>
  </si>
  <si>
    <t>R05</t>
    <phoneticPr fontId="5"/>
  </si>
  <si>
    <t>-</t>
    <phoneticPr fontId="2"/>
  </si>
  <si>
    <t>御坊日高老人福祉施設事務組合</t>
    <rPh sb="0" eb="2">
      <t>ゴボウ</t>
    </rPh>
    <rPh sb="2" eb="4">
      <t>ヒダカ</t>
    </rPh>
    <rPh sb="4" eb="6">
      <t>ロウジン</t>
    </rPh>
    <rPh sb="6" eb="8">
      <t>フクシ</t>
    </rPh>
    <rPh sb="8" eb="10">
      <t>シセツ</t>
    </rPh>
    <rPh sb="10" eb="12">
      <t>ジム</t>
    </rPh>
    <rPh sb="12" eb="14">
      <t>クミアイ</t>
    </rPh>
    <phoneticPr fontId="10"/>
  </si>
  <si>
    <t>御坊広域行政事務組合</t>
    <rPh sb="0" eb="2">
      <t>ゴボウ</t>
    </rPh>
    <rPh sb="2" eb="4">
      <t>コウイキ</t>
    </rPh>
    <rPh sb="4" eb="6">
      <t>ギョウセイ</t>
    </rPh>
    <rPh sb="6" eb="8">
      <t>ジム</t>
    </rPh>
    <rPh sb="8" eb="10">
      <t>クミアイ</t>
    </rPh>
    <phoneticPr fontId="10"/>
  </si>
  <si>
    <t>和歌山県市町村総合事務組合</t>
    <rPh sb="0" eb="3">
      <t>ワカヤマ</t>
    </rPh>
    <rPh sb="3" eb="4">
      <t>ケン</t>
    </rPh>
    <rPh sb="4" eb="7">
      <t>シチョウソン</t>
    </rPh>
    <rPh sb="7" eb="9">
      <t>ソウゴウ</t>
    </rPh>
    <rPh sb="9" eb="11">
      <t>ジム</t>
    </rPh>
    <rPh sb="11" eb="13">
      <t>クミアイ</t>
    </rPh>
    <phoneticPr fontId="10"/>
  </si>
  <si>
    <t>和歌山県後期高齢者医療広域連合</t>
    <rPh sb="0" eb="3">
      <t>ワカヤマ</t>
    </rPh>
    <rPh sb="3" eb="4">
      <t>ケン</t>
    </rPh>
    <rPh sb="4" eb="6">
      <t>コウキ</t>
    </rPh>
    <rPh sb="6" eb="9">
      <t>コウレイシャ</t>
    </rPh>
    <rPh sb="9" eb="11">
      <t>イリョウ</t>
    </rPh>
    <rPh sb="11" eb="13">
      <t>コウイキ</t>
    </rPh>
    <rPh sb="13" eb="15">
      <t>レンゴウ</t>
    </rPh>
    <phoneticPr fontId="10"/>
  </si>
  <si>
    <t>和歌山地方税回収機構</t>
    <rPh sb="0" eb="3">
      <t>ワカヤマ</t>
    </rPh>
    <rPh sb="3" eb="6">
      <t>チホウゼイ</t>
    </rPh>
    <rPh sb="6" eb="8">
      <t>カイシュウ</t>
    </rPh>
    <rPh sb="8" eb="10">
      <t>キコウ</t>
    </rPh>
    <phoneticPr fontId="10"/>
  </si>
  <si>
    <t>日高広域消防事務組合</t>
    <phoneticPr fontId="10"/>
  </si>
  <si>
    <t>御坊市外五ヶ町病院経営事務組合</t>
    <phoneticPr fontId="2"/>
  </si>
  <si>
    <t>御坊日高老人福祉施設事務組合（公営企業会計）</t>
    <phoneticPr fontId="2"/>
  </si>
  <si>
    <t>和歌山県後期高齢者医療広域連合（特別会計）</t>
    <phoneticPr fontId="2"/>
  </si>
  <si>
    <t>ふるさとふれあい基金</t>
    <rPh sb="8" eb="10">
      <t>キキン</t>
    </rPh>
    <phoneticPr fontId="5"/>
  </si>
  <si>
    <t>高齢者福祉基金</t>
    <rPh sb="0" eb="3">
      <t>コウレイシャ</t>
    </rPh>
    <rPh sb="3" eb="5">
      <t>フクシ</t>
    </rPh>
    <rPh sb="5" eb="7">
      <t>キキン</t>
    </rPh>
    <phoneticPr fontId="2"/>
  </si>
  <si>
    <t>森林環境譲与税基金</t>
    <rPh sb="0" eb="2">
      <t>シンリン</t>
    </rPh>
    <rPh sb="2" eb="4">
      <t>カンキョウ</t>
    </rPh>
    <rPh sb="4" eb="6">
      <t>ジョウヨ</t>
    </rPh>
    <rPh sb="6" eb="7">
      <t>ゼイ</t>
    </rPh>
    <rPh sb="7" eb="9">
      <t>キキン</t>
    </rPh>
    <phoneticPr fontId="2"/>
  </si>
  <si>
    <t>教育振興基金</t>
    <rPh sb="0" eb="2">
      <t>キョウイク</t>
    </rPh>
    <rPh sb="2" eb="4">
      <t>シンコウ</t>
    </rPh>
    <rPh sb="4" eb="6">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</si>
</sst>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126262</c:v>
                </c:pt>
                <c:pt idx="1">
                  <c:v>126525</c:v>
                </c:pt>
                <c:pt idx="2">
                  <c:v>122054</c:v>
                </c:pt>
                <c:pt idx="3">
                  <c:v>111644</c:v>
                </c:pt>
                <c:pt idx="4">
                  <c:v>127917</c:v>
                </c:pt>
              </c:numCache>
            </c:numRef>
          </c:val>
          <c:smooth val="0"/>
          <c:extLst>
            <c:ext xmlns:c16="http://schemas.microsoft.com/office/drawing/2014/chart" uri="{C3380CC4-5D6E-409C-BE32-E72D297353CC}">
              <c16:uniqueId val="{00000000-17C6-4725-951B-EEAE21B0A58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115179</c:v>
                </c:pt>
                <c:pt idx="1">
                  <c:v>99204</c:v>
                </c:pt>
                <c:pt idx="2">
                  <c:v>61736</c:v>
                </c:pt>
                <c:pt idx="3">
                  <c:v>100681</c:v>
                </c:pt>
                <c:pt idx="4">
                  <c:v>80245</c:v>
                </c:pt>
              </c:numCache>
            </c:numRef>
          </c:val>
          <c:smooth val="0"/>
          <c:extLst>
            <c:ext xmlns:c16="http://schemas.microsoft.com/office/drawing/2014/chart" uri="{C3380CC4-5D6E-409C-BE32-E72D297353CC}">
              <c16:uniqueId val="{00000001-17C6-4725-951B-EEAE21B0A58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2.69</c:v>
                </c:pt>
                <c:pt idx="1">
                  <c:v>7.26</c:v>
                </c:pt>
                <c:pt idx="2">
                  <c:v>10.37</c:v>
                </c:pt>
                <c:pt idx="3">
                  <c:v>6.97</c:v>
                </c:pt>
                <c:pt idx="4">
                  <c:v>4.1399999999999997</c:v>
                </c:pt>
              </c:numCache>
            </c:numRef>
          </c:val>
          <c:extLst>
            <c:ext xmlns:c16="http://schemas.microsoft.com/office/drawing/2014/chart" uri="{C3380CC4-5D6E-409C-BE32-E72D297353CC}">
              <c16:uniqueId val="{00000000-6B69-4C6A-97EE-81CC6971DEF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32.9</c:v>
                </c:pt>
                <c:pt idx="1">
                  <c:v>36.880000000000003</c:v>
                </c:pt>
                <c:pt idx="2">
                  <c:v>47.41</c:v>
                </c:pt>
                <c:pt idx="3">
                  <c:v>56.68</c:v>
                </c:pt>
                <c:pt idx="4">
                  <c:v>59.75</c:v>
                </c:pt>
              </c:numCache>
            </c:numRef>
          </c:val>
          <c:extLst>
            <c:ext xmlns:c16="http://schemas.microsoft.com/office/drawing/2014/chart" uri="{C3380CC4-5D6E-409C-BE32-E72D297353CC}">
              <c16:uniqueId val="{00000001-6B69-4C6A-97EE-81CC6971DEF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-3.93</c:v>
                </c:pt>
                <c:pt idx="1">
                  <c:v>9.36</c:v>
                </c:pt>
                <c:pt idx="2">
                  <c:v>13.71</c:v>
                </c:pt>
                <c:pt idx="3">
                  <c:v>-0.63</c:v>
                </c:pt>
                <c:pt idx="4">
                  <c:v>-2.74</c:v>
                </c:pt>
              </c:numCache>
            </c:numRef>
          </c:val>
          <c:smooth val="0"/>
          <c:extLst>
            <c:ext xmlns:c16="http://schemas.microsoft.com/office/drawing/2014/chart" uri="{C3380CC4-5D6E-409C-BE32-E72D297353CC}">
              <c16:uniqueId val="{00000002-6B69-4C6A-97EE-81CC6971DEF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D6F-4B99-987D-16C204F60C0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D6F-4B99-987D-16C204F60C01}"/>
            </c:ext>
          </c:extLst>
        </c:ser>
        <c:ser>
          <c:idx val="2"/>
          <c:order val="2"/>
          <c:tx>
            <c:strRef>
              <c:f>データシート!$A$29</c:f>
              <c:strCache>
                <c:ptCount val="1"/>
                <c:pt idx="0">
                  <c:v>漁業集落環境整備事業特別会計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0.03</c:v>
                </c:pt>
                <c:pt idx="2">
                  <c:v>#N/A</c:v>
                </c:pt>
                <c:pt idx="3">
                  <c:v>0.03</c:v>
                </c:pt>
                <c:pt idx="4">
                  <c:v>#N/A</c:v>
                </c:pt>
                <c:pt idx="5">
                  <c:v>0.01</c:v>
                </c:pt>
                <c:pt idx="6">
                  <c:v>#N/A</c:v>
                </c:pt>
                <c:pt idx="7">
                  <c:v>1.04</c:v>
                </c:pt>
                <c:pt idx="8">
                  <c:v>#N/A</c:v>
                </c:pt>
                <c:pt idx="9">
                  <c:v>0</c:v>
                </c:pt>
              </c:numCache>
            </c:numRef>
          </c:val>
          <c:extLst>
            <c:ext xmlns:c16="http://schemas.microsoft.com/office/drawing/2014/chart" uri="{C3380CC4-5D6E-409C-BE32-E72D297353CC}">
              <c16:uniqueId val="{00000002-DD6F-4B99-987D-16C204F60C01}"/>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0.04</c:v>
                </c:pt>
                <c:pt idx="2">
                  <c:v>#N/A</c:v>
                </c:pt>
                <c:pt idx="3">
                  <c:v>0.01</c:v>
                </c:pt>
                <c:pt idx="4">
                  <c:v>#N/A</c:v>
                </c:pt>
                <c:pt idx="5">
                  <c:v>0.02</c:v>
                </c:pt>
                <c:pt idx="6">
                  <c:v>#N/A</c:v>
                </c:pt>
                <c:pt idx="7">
                  <c:v>1.81</c:v>
                </c:pt>
                <c:pt idx="8">
                  <c:v>#N/A</c:v>
                </c:pt>
                <c:pt idx="9">
                  <c:v>0</c:v>
                </c:pt>
              </c:numCache>
            </c:numRef>
          </c:val>
          <c:extLst>
            <c:ext xmlns:c16="http://schemas.microsoft.com/office/drawing/2014/chart" uri="{C3380CC4-5D6E-409C-BE32-E72D297353CC}">
              <c16:uniqueId val="{00000003-DD6F-4B99-987D-16C204F60C01}"/>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0.81</c:v>
                </c:pt>
                <c:pt idx="2">
                  <c:v>#N/A</c:v>
                </c:pt>
                <c:pt idx="3">
                  <c:v>0.59</c:v>
                </c:pt>
                <c:pt idx="4">
                  <c:v>#N/A</c:v>
                </c:pt>
                <c:pt idx="5">
                  <c:v>1.26</c:v>
                </c:pt>
                <c:pt idx="6">
                  <c:v>#N/A</c:v>
                </c:pt>
                <c:pt idx="7">
                  <c:v>3.07</c:v>
                </c:pt>
                <c:pt idx="8">
                  <c:v>#N/A</c:v>
                </c:pt>
                <c:pt idx="9">
                  <c:v>0.01</c:v>
                </c:pt>
              </c:numCache>
            </c:numRef>
          </c:val>
          <c:extLst>
            <c:ext xmlns:c16="http://schemas.microsoft.com/office/drawing/2014/chart" uri="{C3380CC4-5D6E-409C-BE32-E72D297353CC}">
              <c16:uniqueId val="{00000004-DD6F-4B99-987D-16C204F60C01}"/>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1.8</c:v>
                </c:pt>
                <c:pt idx="2">
                  <c:v>#N/A</c:v>
                </c:pt>
                <c:pt idx="3">
                  <c:v>2.13</c:v>
                </c:pt>
                <c:pt idx="4">
                  <c:v>#N/A</c:v>
                </c:pt>
                <c:pt idx="5">
                  <c:v>1.84</c:v>
                </c:pt>
                <c:pt idx="6">
                  <c:v>#N/A</c:v>
                </c:pt>
                <c:pt idx="7">
                  <c:v>1.55</c:v>
                </c:pt>
                <c:pt idx="8">
                  <c:v>#N/A</c:v>
                </c:pt>
                <c:pt idx="9">
                  <c:v>0.93</c:v>
                </c:pt>
              </c:numCache>
            </c:numRef>
          </c:val>
          <c:extLst>
            <c:ext xmlns:c16="http://schemas.microsoft.com/office/drawing/2014/chart" uri="{C3380CC4-5D6E-409C-BE32-E72D297353CC}">
              <c16:uniqueId val="{00000005-DD6F-4B99-987D-16C204F60C01}"/>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0.05</c:v>
                </c:pt>
                <c:pt idx="2">
                  <c:v>#N/A</c:v>
                </c:pt>
                <c:pt idx="3">
                  <c:v>0.03</c:v>
                </c:pt>
                <c:pt idx="4">
                  <c:v>#N/A</c:v>
                </c:pt>
                <c:pt idx="5">
                  <c:v>0.02</c:v>
                </c:pt>
                <c:pt idx="6">
                  <c:v>#N/A</c:v>
                </c:pt>
                <c:pt idx="7">
                  <c:v>0.05</c:v>
                </c:pt>
                <c:pt idx="8">
                  <c:v>#N/A</c:v>
                </c:pt>
                <c:pt idx="9">
                  <c:v>1.87</c:v>
                </c:pt>
              </c:numCache>
            </c:numRef>
          </c:val>
          <c:extLst>
            <c:ext xmlns:c16="http://schemas.microsoft.com/office/drawing/2014/chart" uri="{C3380CC4-5D6E-409C-BE32-E72D297353CC}">
              <c16:uniqueId val="{00000006-DD6F-4B99-987D-16C204F60C0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2.69</c:v>
                </c:pt>
                <c:pt idx="2">
                  <c:v>#N/A</c:v>
                </c:pt>
                <c:pt idx="3">
                  <c:v>7.26</c:v>
                </c:pt>
                <c:pt idx="4">
                  <c:v>#N/A</c:v>
                </c:pt>
                <c:pt idx="5">
                  <c:v>10.37</c:v>
                </c:pt>
                <c:pt idx="6">
                  <c:v>#N/A</c:v>
                </c:pt>
                <c:pt idx="7">
                  <c:v>6.96</c:v>
                </c:pt>
                <c:pt idx="8">
                  <c:v>#N/A</c:v>
                </c:pt>
                <c:pt idx="9">
                  <c:v>4.0999999999999996</c:v>
                </c:pt>
              </c:numCache>
            </c:numRef>
          </c:val>
          <c:extLst>
            <c:ext xmlns:c16="http://schemas.microsoft.com/office/drawing/2014/chart" uri="{C3380CC4-5D6E-409C-BE32-E72D297353CC}">
              <c16:uniqueId val="{00000007-DD6F-4B99-987D-16C204F60C01}"/>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7.3</c:v>
                </c:pt>
              </c:numCache>
            </c:numRef>
          </c:val>
          <c:extLst>
            <c:ext xmlns:c16="http://schemas.microsoft.com/office/drawing/2014/chart" uri="{C3380CC4-5D6E-409C-BE32-E72D297353CC}">
              <c16:uniqueId val="{00000008-DD6F-4B99-987D-16C204F60C0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23.23</c:v>
                </c:pt>
                <c:pt idx="2">
                  <c:v>#N/A</c:v>
                </c:pt>
                <c:pt idx="3">
                  <c:v>19.059999999999999</c:v>
                </c:pt>
                <c:pt idx="4">
                  <c:v>#N/A</c:v>
                </c:pt>
                <c:pt idx="5">
                  <c:v>17.16</c:v>
                </c:pt>
                <c:pt idx="6">
                  <c:v>#N/A</c:v>
                </c:pt>
                <c:pt idx="7">
                  <c:v>18.829999999999998</c:v>
                </c:pt>
                <c:pt idx="8">
                  <c:v>#N/A</c:v>
                </c:pt>
                <c:pt idx="9">
                  <c:v>21.71</c:v>
                </c:pt>
              </c:numCache>
            </c:numRef>
          </c:val>
          <c:extLst>
            <c:ext xmlns:c16="http://schemas.microsoft.com/office/drawing/2014/chart" uri="{C3380CC4-5D6E-409C-BE32-E72D297353CC}">
              <c16:uniqueId val="{00000009-DD6F-4B99-987D-16C204F60C0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467</c:v>
                </c:pt>
                <c:pt idx="5">
                  <c:v>476</c:v>
                </c:pt>
                <c:pt idx="8">
                  <c:v>478</c:v>
                </c:pt>
                <c:pt idx="11">
                  <c:v>505</c:v>
                </c:pt>
                <c:pt idx="14">
                  <c:v>498</c:v>
                </c:pt>
              </c:numCache>
            </c:numRef>
          </c:val>
          <c:extLst>
            <c:ext xmlns:c16="http://schemas.microsoft.com/office/drawing/2014/chart" uri="{C3380CC4-5D6E-409C-BE32-E72D297353CC}">
              <c16:uniqueId val="{00000000-C105-4313-9649-926C07F67A9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105-4313-9649-926C07F67A9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105-4313-9649-926C07F67A9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43</c:v>
                </c:pt>
                <c:pt idx="3">
                  <c:v>40</c:v>
                </c:pt>
                <c:pt idx="6">
                  <c:v>28</c:v>
                </c:pt>
                <c:pt idx="9">
                  <c:v>32</c:v>
                </c:pt>
                <c:pt idx="12">
                  <c:v>45</c:v>
                </c:pt>
              </c:numCache>
            </c:numRef>
          </c:val>
          <c:extLst>
            <c:ext xmlns:c16="http://schemas.microsoft.com/office/drawing/2014/chart" uri="{C3380CC4-5D6E-409C-BE32-E72D297353CC}">
              <c16:uniqueId val="{00000003-C105-4313-9649-926C07F67A9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266</c:v>
                </c:pt>
                <c:pt idx="3">
                  <c:v>263</c:v>
                </c:pt>
                <c:pt idx="6">
                  <c:v>284</c:v>
                </c:pt>
                <c:pt idx="9">
                  <c:v>307</c:v>
                </c:pt>
                <c:pt idx="12">
                  <c:v>282</c:v>
                </c:pt>
              </c:numCache>
            </c:numRef>
          </c:val>
          <c:extLst>
            <c:ext xmlns:c16="http://schemas.microsoft.com/office/drawing/2014/chart" uri="{C3380CC4-5D6E-409C-BE32-E72D297353CC}">
              <c16:uniqueId val="{00000004-C105-4313-9649-926C07F67A9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105-4313-9649-926C07F67A9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105-4313-9649-926C07F67A9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406</c:v>
                </c:pt>
                <c:pt idx="3">
                  <c:v>429</c:v>
                </c:pt>
                <c:pt idx="6">
                  <c:v>446</c:v>
                </c:pt>
                <c:pt idx="9">
                  <c:v>481</c:v>
                </c:pt>
                <c:pt idx="12">
                  <c:v>487</c:v>
                </c:pt>
              </c:numCache>
            </c:numRef>
          </c:val>
          <c:extLst>
            <c:ext xmlns:c16="http://schemas.microsoft.com/office/drawing/2014/chart" uri="{C3380CC4-5D6E-409C-BE32-E72D297353CC}">
              <c16:uniqueId val="{00000007-C105-4313-9649-926C07F67A9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248</c:v>
                </c:pt>
                <c:pt idx="2">
                  <c:v>#N/A</c:v>
                </c:pt>
                <c:pt idx="3">
                  <c:v>#N/A</c:v>
                </c:pt>
                <c:pt idx="4">
                  <c:v>256</c:v>
                </c:pt>
                <c:pt idx="5">
                  <c:v>#N/A</c:v>
                </c:pt>
                <c:pt idx="6">
                  <c:v>#N/A</c:v>
                </c:pt>
                <c:pt idx="7">
                  <c:v>280</c:v>
                </c:pt>
                <c:pt idx="8">
                  <c:v>#N/A</c:v>
                </c:pt>
                <c:pt idx="9">
                  <c:v>#N/A</c:v>
                </c:pt>
                <c:pt idx="10">
                  <c:v>315</c:v>
                </c:pt>
                <c:pt idx="11">
                  <c:v>#N/A</c:v>
                </c:pt>
                <c:pt idx="12">
                  <c:v>#N/A</c:v>
                </c:pt>
                <c:pt idx="13">
                  <c:v>316</c:v>
                </c:pt>
                <c:pt idx="14">
                  <c:v>#N/A</c:v>
                </c:pt>
              </c:numCache>
            </c:numRef>
          </c:val>
          <c:smooth val="0"/>
          <c:extLst>
            <c:ext xmlns:c16="http://schemas.microsoft.com/office/drawing/2014/chart" uri="{C3380CC4-5D6E-409C-BE32-E72D297353CC}">
              <c16:uniqueId val="{00000008-C105-4313-9649-926C07F67A9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5392</c:v>
                </c:pt>
                <c:pt idx="5">
                  <c:v>5316</c:v>
                </c:pt>
                <c:pt idx="8">
                  <c:v>5195</c:v>
                </c:pt>
                <c:pt idx="11">
                  <c:v>5053</c:v>
                </c:pt>
                <c:pt idx="14">
                  <c:v>4855</c:v>
                </c:pt>
              </c:numCache>
            </c:numRef>
          </c:val>
          <c:extLst>
            <c:ext xmlns:c16="http://schemas.microsoft.com/office/drawing/2014/chart" uri="{C3380CC4-5D6E-409C-BE32-E72D297353CC}">
              <c16:uniqueId val="{00000000-CC32-4358-BCF9-8E934B44610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CC32-4358-BCF9-8E934B44610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915</c:v>
                </c:pt>
                <c:pt idx="5">
                  <c:v>1096</c:v>
                </c:pt>
                <c:pt idx="8">
                  <c:v>1487</c:v>
                </c:pt>
                <c:pt idx="11">
                  <c:v>1716</c:v>
                </c:pt>
                <c:pt idx="14">
                  <c:v>1836</c:v>
                </c:pt>
              </c:numCache>
            </c:numRef>
          </c:val>
          <c:extLst>
            <c:ext xmlns:c16="http://schemas.microsoft.com/office/drawing/2014/chart" uri="{C3380CC4-5D6E-409C-BE32-E72D297353CC}">
              <c16:uniqueId val="{00000002-CC32-4358-BCF9-8E934B44610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50</c:v>
                </c:pt>
                <c:pt idx="3">
                  <c:v>0</c:v>
                </c:pt>
                <c:pt idx="6">
                  <c:v>0</c:v>
                </c:pt>
                <c:pt idx="9">
                  <c:v>0</c:v>
                </c:pt>
                <c:pt idx="12">
                  <c:v>0</c:v>
                </c:pt>
              </c:numCache>
            </c:numRef>
          </c:val>
          <c:extLst>
            <c:ext xmlns:c16="http://schemas.microsoft.com/office/drawing/2014/chart" uri="{C3380CC4-5D6E-409C-BE32-E72D297353CC}">
              <c16:uniqueId val="{00000003-CC32-4358-BCF9-8E934B44610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C32-4358-BCF9-8E934B44610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C32-4358-BCF9-8E934B44610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536</c:v>
                </c:pt>
                <c:pt idx="3">
                  <c:v>544</c:v>
                </c:pt>
                <c:pt idx="6">
                  <c:v>517</c:v>
                </c:pt>
                <c:pt idx="9">
                  <c:v>512</c:v>
                </c:pt>
                <c:pt idx="12">
                  <c:v>514</c:v>
                </c:pt>
              </c:numCache>
            </c:numRef>
          </c:val>
          <c:extLst>
            <c:ext xmlns:c16="http://schemas.microsoft.com/office/drawing/2014/chart" uri="{C3380CC4-5D6E-409C-BE32-E72D297353CC}">
              <c16:uniqueId val="{00000006-CC32-4358-BCF9-8E934B44610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428</c:v>
                </c:pt>
                <c:pt idx="3">
                  <c:v>418</c:v>
                </c:pt>
                <c:pt idx="6">
                  <c:v>590</c:v>
                </c:pt>
                <c:pt idx="9">
                  <c:v>659</c:v>
                </c:pt>
                <c:pt idx="12">
                  <c:v>689</c:v>
                </c:pt>
              </c:numCache>
            </c:numRef>
          </c:val>
          <c:extLst>
            <c:ext xmlns:c16="http://schemas.microsoft.com/office/drawing/2014/chart" uri="{C3380CC4-5D6E-409C-BE32-E72D297353CC}">
              <c16:uniqueId val="{00000007-CC32-4358-BCF9-8E934B44610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4695</c:v>
                </c:pt>
                <c:pt idx="3">
                  <c:v>4689</c:v>
                </c:pt>
                <c:pt idx="6">
                  <c:v>4676</c:v>
                </c:pt>
                <c:pt idx="9">
                  <c:v>4625</c:v>
                </c:pt>
                <c:pt idx="12">
                  <c:v>4393</c:v>
                </c:pt>
              </c:numCache>
            </c:numRef>
          </c:val>
          <c:extLst>
            <c:ext xmlns:c16="http://schemas.microsoft.com/office/drawing/2014/chart" uri="{C3380CC4-5D6E-409C-BE32-E72D297353CC}">
              <c16:uniqueId val="{00000008-CC32-4358-BCF9-8E934B44610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C32-4358-BCF9-8E934B44610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4638</c:v>
                </c:pt>
                <c:pt idx="3">
                  <c:v>4570</c:v>
                </c:pt>
                <c:pt idx="6">
                  <c:v>4412</c:v>
                </c:pt>
                <c:pt idx="9">
                  <c:v>4275</c:v>
                </c:pt>
                <c:pt idx="12">
                  <c:v>4135</c:v>
                </c:pt>
              </c:numCache>
            </c:numRef>
          </c:val>
          <c:extLst>
            <c:ext xmlns:c16="http://schemas.microsoft.com/office/drawing/2014/chart" uri="{C3380CC4-5D6E-409C-BE32-E72D297353CC}">
              <c16:uniqueId val="{0000000A-CC32-4358-BCF9-8E934B44610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4040</c:v>
                </c:pt>
                <c:pt idx="2">
                  <c:v>#N/A</c:v>
                </c:pt>
                <c:pt idx="3">
                  <c:v>#N/A</c:v>
                </c:pt>
                <c:pt idx="4">
                  <c:v>3808</c:v>
                </c:pt>
                <c:pt idx="5">
                  <c:v>#N/A</c:v>
                </c:pt>
                <c:pt idx="6">
                  <c:v>#N/A</c:v>
                </c:pt>
                <c:pt idx="7">
                  <c:v>3513</c:v>
                </c:pt>
                <c:pt idx="8">
                  <c:v>#N/A</c:v>
                </c:pt>
                <c:pt idx="9">
                  <c:v>#N/A</c:v>
                </c:pt>
                <c:pt idx="10">
                  <c:v>3302</c:v>
                </c:pt>
                <c:pt idx="11">
                  <c:v>#N/A</c:v>
                </c:pt>
                <c:pt idx="12">
                  <c:v>#N/A</c:v>
                </c:pt>
                <c:pt idx="13">
                  <c:v>3039</c:v>
                </c:pt>
                <c:pt idx="14">
                  <c:v>#N/A</c:v>
                </c:pt>
              </c:numCache>
            </c:numRef>
          </c:val>
          <c:smooth val="0"/>
          <c:extLst>
            <c:ext xmlns:c16="http://schemas.microsoft.com/office/drawing/2014/chart" uri="{C3380CC4-5D6E-409C-BE32-E72D297353CC}">
              <c16:uniqueId val="{0000000B-CC32-4358-BCF9-8E934B44610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1336</c:v>
                </c:pt>
                <c:pt idx="1">
                  <c:v>1568</c:v>
                </c:pt>
                <c:pt idx="2">
                  <c:v>1669</c:v>
                </c:pt>
              </c:numCache>
            </c:numRef>
          </c:val>
          <c:extLst>
            <c:ext xmlns:c16="http://schemas.microsoft.com/office/drawing/2014/chart" uri="{C3380CC4-5D6E-409C-BE32-E72D297353CC}">
              <c16:uniqueId val="{00000000-5295-4364-B2D7-553294C059E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c:v>
                </c:pt>
                <c:pt idx="1">
                  <c:v>1</c:v>
                </c:pt>
                <c:pt idx="2">
                  <c:v>12</c:v>
                </c:pt>
              </c:numCache>
            </c:numRef>
          </c:val>
          <c:extLst>
            <c:ext xmlns:c16="http://schemas.microsoft.com/office/drawing/2014/chart" uri="{C3380CC4-5D6E-409C-BE32-E72D297353CC}">
              <c16:uniqueId val="{00000001-5295-4364-B2D7-553294C059E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62</c:v>
                </c:pt>
                <c:pt idx="1">
                  <c:v>58</c:v>
                </c:pt>
                <c:pt idx="2">
                  <c:v>73</c:v>
                </c:pt>
              </c:numCache>
            </c:numRef>
          </c:val>
          <c:extLst>
            <c:ext xmlns:c16="http://schemas.microsoft.com/office/drawing/2014/chart" uri="{C3380CC4-5D6E-409C-BE32-E72D297353CC}">
              <c16:uniqueId val="{00000002-5295-4364-B2D7-553294C059E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和歌山県由良町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5,183
5,134
30.93
4,397,377
4,217,866
115,594
2,793,414
4,134,555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132.3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本数値は、本年と過去</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年の基準財政収入額と基準財政需要額の割合の平均をしたもので、各年の割合は、</a:t>
          </a:r>
          <a:r>
            <a:rPr kumimoji="1" lang="en-US" altLang="ja-JP" sz="1100">
              <a:latin typeface="ＭＳ Ｐゴシック" panose="020B0600070205080204" pitchFamily="50" charset="-128"/>
              <a:ea typeface="ＭＳ Ｐゴシック" panose="020B0600070205080204" pitchFamily="50" charset="-128"/>
            </a:rPr>
            <a:t>R2</a:t>
          </a:r>
          <a:r>
            <a:rPr kumimoji="1" lang="ja-JP" altLang="en-US" sz="1100">
              <a:latin typeface="ＭＳ Ｐゴシック" panose="020B0600070205080204" pitchFamily="50" charset="-128"/>
              <a:ea typeface="ＭＳ Ｐゴシック" panose="020B0600070205080204" pitchFamily="50" charset="-128"/>
            </a:rPr>
            <a:t>が</a:t>
          </a:r>
          <a:r>
            <a:rPr kumimoji="1" lang="en-US" altLang="ja-JP" sz="1100">
              <a:latin typeface="ＭＳ Ｐゴシック" panose="020B0600070205080204" pitchFamily="50" charset="-128"/>
              <a:ea typeface="ＭＳ Ｐゴシック" panose="020B0600070205080204" pitchFamily="50" charset="-128"/>
            </a:rPr>
            <a:t>0.30</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R3</a:t>
          </a:r>
          <a:r>
            <a:rPr kumimoji="1" lang="ja-JP" altLang="en-US" sz="1100">
              <a:latin typeface="ＭＳ Ｐゴシック" panose="020B0600070205080204" pitchFamily="50" charset="-128"/>
              <a:ea typeface="ＭＳ Ｐゴシック" panose="020B0600070205080204" pitchFamily="50" charset="-128"/>
            </a:rPr>
            <a:t>が</a:t>
          </a:r>
          <a:r>
            <a:rPr kumimoji="1" lang="en-US" altLang="ja-JP" sz="1100">
              <a:latin typeface="ＭＳ Ｐゴシック" panose="020B0600070205080204" pitchFamily="50" charset="-128"/>
              <a:ea typeface="ＭＳ Ｐゴシック" panose="020B0600070205080204" pitchFamily="50" charset="-128"/>
            </a:rPr>
            <a:t>0.26</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R4</a:t>
          </a:r>
          <a:r>
            <a:rPr kumimoji="1" lang="ja-JP" altLang="en-US" sz="1100">
              <a:latin typeface="ＭＳ Ｐゴシック" panose="020B0600070205080204" pitchFamily="50" charset="-128"/>
              <a:ea typeface="ＭＳ Ｐゴシック" panose="020B0600070205080204" pitchFamily="50" charset="-128"/>
            </a:rPr>
            <a:t>が</a:t>
          </a:r>
          <a:r>
            <a:rPr kumimoji="1" lang="en-US" altLang="ja-JP" sz="1100">
              <a:latin typeface="ＭＳ Ｐゴシック" panose="020B0600070205080204" pitchFamily="50" charset="-128"/>
              <a:ea typeface="ＭＳ Ｐゴシック" panose="020B0600070205080204" pitchFamily="50" charset="-128"/>
            </a:rPr>
            <a:t>0.26</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R5</a:t>
          </a:r>
          <a:r>
            <a:rPr kumimoji="1" lang="ja-JP" altLang="en-US" sz="1100">
              <a:latin typeface="ＭＳ Ｐゴシック" panose="020B0600070205080204" pitchFamily="50" charset="-128"/>
              <a:ea typeface="ＭＳ Ｐゴシック" panose="020B0600070205080204" pitchFamily="50" charset="-128"/>
            </a:rPr>
            <a:t>が</a:t>
          </a:r>
          <a:r>
            <a:rPr kumimoji="1" lang="en-US" altLang="ja-JP" sz="1100">
              <a:latin typeface="ＭＳ Ｐゴシック" panose="020B0600070205080204" pitchFamily="50" charset="-128"/>
              <a:ea typeface="ＭＳ Ｐゴシック" panose="020B0600070205080204" pitchFamily="50" charset="-128"/>
            </a:rPr>
            <a:t>0.25</a:t>
          </a:r>
          <a:r>
            <a:rPr kumimoji="1" lang="ja-JP" altLang="en-US" sz="1100">
              <a:latin typeface="ＭＳ Ｐゴシック" panose="020B0600070205080204" pitchFamily="50" charset="-128"/>
              <a:ea typeface="ＭＳ Ｐゴシック" panose="020B0600070205080204" pitchFamily="50" charset="-128"/>
            </a:rPr>
            <a:t>となっており、前年と比較してやや減少しており、類似団体や県平均と比較しても低い数値となっている。</a:t>
          </a:r>
        </a:p>
        <a:p>
          <a:r>
            <a:rPr kumimoji="1" lang="ja-JP" altLang="en-US" sz="1100">
              <a:latin typeface="ＭＳ Ｐゴシック" panose="020B0600070205080204" pitchFamily="50" charset="-128"/>
              <a:ea typeface="ＭＳ Ｐゴシック" panose="020B0600070205080204" pitchFamily="50" charset="-128"/>
            </a:rPr>
            <a:t>　前年から割合が減少している要因は、各年の割合のうち、</a:t>
          </a:r>
          <a:r>
            <a:rPr kumimoji="1" lang="en-US" altLang="ja-JP" sz="1100">
              <a:latin typeface="ＭＳ Ｐゴシック" panose="020B0600070205080204" pitchFamily="50" charset="-128"/>
              <a:ea typeface="ＭＳ Ｐゴシック" panose="020B0600070205080204" pitchFamily="50" charset="-128"/>
            </a:rPr>
            <a:t>R2</a:t>
          </a:r>
          <a:r>
            <a:rPr kumimoji="1" lang="ja-JP" altLang="en-US" sz="1100">
              <a:latin typeface="ＭＳ Ｐゴシック" panose="020B0600070205080204" pitchFamily="50" charset="-128"/>
              <a:ea typeface="ＭＳ Ｐゴシック" panose="020B0600070205080204" pitchFamily="50" charset="-128"/>
            </a:rPr>
            <a:t>が</a:t>
          </a:r>
          <a:r>
            <a:rPr kumimoji="1" lang="en-US" altLang="ja-JP" sz="1100">
              <a:latin typeface="ＭＳ Ｐゴシック" panose="020B0600070205080204" pitchFamily="50" charset="-128"/>
              <a:ea typeface="ＭＳ Ｐゴシック" panose="020B0600070205080204" pitchFamily="50" charset="-128"/>
            </a:rPr>
            <a:t>0.30</a:t>
          </a:r>
          <a:r>
            <a:rPr kumimoji="1" lang="ja-JP" altLang="en-US" sz="1100">
              <a:latin typeface="ＭＳ Ｐゴシック" panose="020B0600070205080204" pitchFamily="50" charset="-128"/>
              <a:ea typeface="ＭＳ Ｐゴシック" panose="020B0600070205080204" pitchFamily="50" charset="-128"/>
            </a:rPr>
            <a:t>であるが</a:t>
          </a:r>
          <a:r>
            <a:rPr kumimoji="1" lang="en-US" altLang="ja-JP" sz="1100">
              <a:latin typeface="ＭＳ Ｐゴシック" panose="020B0600070205080204" pitchFamily="50" charset="-128"/>
              <a:ea typeface="ＭＳ Ｐゴシック" panose="020B0600070205080204" pitchFamily="50" charset="-128"/>
            </a:rPr>
            <a:t>R5</a:t>
          </a:r>
          <a:r>
            <a:rPr kumimoji="1" lang="ja-JP" altLang="en-US" sz="1100">
              <a:latin typeface="ＭＳ Ｐゴシック" panose="020B0600070205080204" pitchFamily="50" charset="-128"/>
              <a:ea typeface="ＭＳ Ｐゴシック" panose="020B0600070205080204" pitchFamily="50" charset="-128"/>
            </a:rPr>
            <a:t>で</a:t>
          </a:r>
          <a:r>
            <a:rPr kumimoji="1" lang="en-US" altLang="ja-JP" sz="1100">
              <a:latin typeface="ＭＳ Ｐゴシック" panose="020B0600070205080204" pitchFamily="50" charset="-128"/>
              <a:ea typeface="ＭＳ Ｐゴシック" panose="020B0600070205080204" pitchFamily="50" charset="-128"/>
            </a:rPr>
            <a:t>0.25</a:t>
          </a:r>
          <a:r>
            <a:rPr kumimoji="1" lang="ja-JP" altLang="en-US" sz="1100">
              <a:latin typeface="ＭＳ Ｐゴシック" panose="020B0600070205080204" pitchFamily="50" charset="-128"/>
              <a:ea typeface="ＭＳ Ｐゴシック" panose="020B0600070205080204" pitchFamily="50" charset="-128"/>
            </a:rPr>
            <a:t>となっているためである。</a:t>
          </a:r>
          <a:r>
            <a:rPr kumimoji="1" lang="en-US" altLang="ja-JP" sz="1100">
              <a:latin typeface="ＭＳ Ｐゴシック" panose="020B0600070205080204" pitchFamily="50" charset="-128"/>
              <a:ea typeface="ＭＳ Ｐゴシック" panose="020B0600070205080204" pitchFamily="50" charset="-128"/>
            </a:rPr>
            <a:t>R2</a:t>
          </a:r>
          <a:r>
            <a:rPr kumimoji="1" lang="ja-JP" altLang="en-US" sz="1100">
              <a:latin typeface="ＭＳ Ｐゴシック" panose="020B0600070205080204" pitchFamily="50" charset="-128"/>
              <a:ea typeface="ＭＳ Ｐゴシック" panose="020B0600070205080204" pitchFamily="50" charset="-128"/>
            </a:rPr>
            <a:t>と</a:t>
          </a:r>
          <a:r>
            <a:rPr kumimoji="1" lang="en-US" altLang="ja-JP" sz="1100">
              <a:latin typeface="ＭＳ Ｐゴシック" panose="020B0600070205080204" pitchFamily="50" charset="-128"/>
              <a:ea typeface="ＭＳ Ｐゴシック" panose="020B0600070205080204" pitchFamily="50" charset="-128"/>
            </a:rPr>
            <a:t>R5</a:t>
          </a:r>
          <a:r>
            <a:rPr kumimoji="1" lang="ja-JP" altLang="en-US" sz="1100">
              <a:latin typeface="ＭＳ Ｐゴシック" panose="020B0600070205080204" pitchFamily="50" charset="-128"/>
              <a:ea typeface="ＭＳ Ｐゴシック" panose="020B0600070205080204" pitchFamily="50" charset="-128"/>
            </a:rPr>
            <a:t>を比較すると、基準財政需要額のうち、公債費で</a:t>
          </a:r>
          <a:r>
            <a:rPr kumimoji="1" lang="en-US" altLang="ja-JP" sz="1100">
              <a:latin typeface="ＭＳ Ｐゴシック" panose="020B0600070205080204" pitchFamily="50" charset="-128"/>
              <a:ea typeface="ＭＳ Ｐゴシック" panose="020B0600070205080204" pitchFamily="50" charset="-128"/>
            </a:rPr>
            <a:t>38,878</a:t>
          </a:r>
          <a:r>
            <a:rPr kumimoji="1" lang="ja-JP" altLang="en-US" sz="1100">
              <a:latin typeface="ＭＳ Ｐゴシック" panose="020B0600070205080204" pitchFamily="50" charset="-128"/>
              <a:ea typeface="ＭＳ Ｐゴシック" panose="020B0600070205080204" pitchFamily="50" charset="-128"/>
            </a:rPr>
            <a:t>千円の増、新たな算定項目として、地域デジタル社会推進費及び新型コロナウイルス感染症感染拡大の影響で臨時経済対策費、臨時財政対策債償還基金費が創設されたことによる増となったことで割合が減少し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134862</xdr:rowOff>
    </xdr:from>
    <xdr:to>
      <xdr:col>23</xdr:col>
      <xdr:colOff>133350</xdr:colOff>
      <xdr:row>44</xdr:row>
      <xdr:rowOff>142119</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07062"/>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114196</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142119</xdr:rowOff>
    </xdr:from>
    <xdr:to>
      <xdr:col>24</xdr:col>
      <xdr:colOff>12700</xdr:colOff>
      <xdr:row>44</xdr:row>
      <xdr:rowOff>142119</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49789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134862</xdr:rowOff>
    </xdr:from>
    <xdr:to>
      <xdr:col>24</xdr:col>
      <xdr:colOff>12700</xdr:colOff>
      <xdr:row>36</xdr:row>
      <xdr:rowOff>134862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164193</xdr:rowOff>
    </xdr:from>
    <xdr:to>
      <xdr:col>23</xdr:col>
      <xdr:colOff>133350</xdr:colOff>
      <xdr:row>44</xdr:row>
      <xdr:rowOff>4233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36543"/>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37996</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38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141212</xdr:rowOff>
    </xdr:from>
    <xdr:to>
      <xdr:col>19</xdr:col>
      <xdr:colOff>133350</xdr:colOff>
      <xdr:row>43</xdr:row>
      <xdr:rowOff>164193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1356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32959</xdr:rowOff>
    </xdr:from>
    <xdr:to>
      <xdr:col>19</xdr:col>
      <xdr:colOff>184150</xdr:colOff>
      <xdr:row>43</xdr:row>
      <xdr:rowOff>134559</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144736</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74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118231</xdr:rowOff>
    </xdr:from>
    <xdr:to>
      <xdr:col>15</xdr:col>
      <xdr:colOff>82550</xdr:colOff>
      <xdr:row>43</xdr:row>
      <xdr:rowOff>141212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9058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21469</xdr:rowOff>
    </xdr:from>
    <xdr:to>
      <xdr:col>15</xdr:col>
      <xdr:colOff>133350</xdr:colOff>
      <xdr:row>43</xdr:row>
      <xdr:rowOff>123069</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133246</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118231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67600"/>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96960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113393</xdr:rowOff>
    </xdr:from>
    <xdr:to>
      <xdr:col>19</xdr:col>
      <xdr:colOff>184150</xdr:colOff>
      <xdr:row>44</xdr:row>
      <xdr:rowOff>43543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28320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90412</xdr:rowOff>
    </xdr:from>
    <xdr:to>
      <xdr:col>15</xdr:col>
      <xdr:colOff>133350</xdr:colOff>
      <xdr:row>44</xdr:row>
      <xdr:rowOff>20562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5339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67431</xdr:rowOff>
    </xdr:from>
    <xdr:to>
      <xdr:col>11</xdr:col>
      <xdr:colOff>82550</xdr:colOff>
      <xdr:row>43</xdr:row>
      <xdr:rowOff>169031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153808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歳入総額では、対前年度</a:t>
          </a:r>
          <a:r>
            <a:rPr kumimoji="1" lang="en-US" altLang="ja-JP" sz="1050">
              <a:latin typeface="ＭＳ Ｐゴシック" panose="020B0600070205080204" pitchFamily="50" charset="-128"/>
              <a:ea typeface="ＭＳ Ｐゴシック" panose="020B0600070205080204" pitchFamily="50" charset="-128"/>
            </a:rPr>
            <a:t>111,151</a:t>
          </a:r>
          <a:r>
            <a:rPr kumimoji="1" lang="ja-JP" altLang="en-US" sz="1050">
              <a:latin typeface="ＭＳ Ｐゴシック" panose="020B0600070205080204" pitchFamily="50" charset="-128"/>
              <a:ea typeface="ＭＳ Ｐゴシック" panose="020B0600070205080204" pitchFamily="50" charset="-128"/>
            </a:rPr>
            <a:t>千円の減、歳出総額では</a:t>
          </a:r>
          <a:r>
            <a:rPr kumimoji="1" lang="en-US" altLang="ja-JP" sz="1050">
              <a:latin typeface="ＭＳ Ｐゴシック" panose="020B0600070205080204" pitchFamily="50" charset="-128"/>
              <a:ea typeface="ＭＳ Ｐゴシック" panose="020B0600070205080204" pitchFamily="50" charset="-128"/>
            </a:rPr>
            <a:t>89,324</a:t>
          </a:r>
          <a:r>
            <a:rPr kumimoji="1" lang="ja-JP" altLang="en-US" sz="1050">
              <a:latin typeface="ＭＳ Ｐゴシック" panose="020B0600070205080204" pitchFamily="50" charset="-128"/>
              <a:ea typeface="ＭＳ Ｐゴシック" panose="020B0600070205080204" pitchFamily="50" charset="-128"/>
            </a:rPr>
            <a:t>千円の減となっている。</a:t>
          </a:r>
        </a:p>
        <a:p>
          <a:r>
            <a:rPr kumimoji="1" lang="ja-JP" altLang="en-US" sz="1050">
              <a:latin typeface="ＭＳ Ｐゴシック" panose="020B0600070205080204" pitchFamily="50" charset="-128"/>
              <a:ea typeface="ＭＳ Ｐゴシック" panose="020B0600070205080204" pitchFamily="50" charset="-128"/>
            </a:rPr>
            <a:t>　歳出のうち、分子となる経常的一般財源経費は、人件費で、議員欠員及び新型コロナウイルスワクチン接種業務、各種選挙業務等により</a:t>
          </a:r>
          <a:r>
            <a:rPr kumimoji="1" lang="en-US" altLang="ja-JP" sz="1050">
              <a:latin typeface="ＭＳ Ｐゴシック" panose="020B0600070205080204" pitchFamily="50" charset="-128"/>
              <a:ea typeface="ＭＳ Ｐゴシック" panose="020B0600070205080204" pitchFamily="50" charset="-128"/>
            </a:rPr>
            <a:t>25,925</a:t>
          </a:r>
          <a:r>
            <a:rPr kumimoji="1" lang="ja-JP" altLang="en-US" sz="1050">
              <a:latin typeface="ＭＳ Ｐゴシック" panose="020B0600070205080204" pitchFamily="50" charset="-128"/>
              <a:ea typeface="ＭＳ Ｐゴシック" panose="020B0600070205080204" pitchFamily="50" charset="-128"/>
            </a:rPr>
            <a:t>千円の減、維持補修費で、庁舎維持補修費の減により、</a:t>
          </a:r>
          <a:r>
            <a:rPr kumimoji="1" lang="en-US" altLang="ja-JP" sz="1050">
              <a:latin typeface="ＭＳ Ｐゴシック" panose="020B0600070205080204" pitchFamily="50" charset="-128"/>
              <a:ea typeface="ＭＳ Ｐゴシック" panose="020B0600070205080204" pitchFamily="50" charset="-128"/>
            </a:rPr>
            <a:t>1,510</a:t>
          </a:r>
          <a:r>
            <a:rPr kumimoji="1" lang="ja-JP" altLang="en-US" sz="1050">
              <a:latin typeface="ＭＳ Ｐゴシック" panose="020B0600070205080204" pitchFamily="50" charset="-128"/>
              <a:ea typeface="ＭＳ Ｐゴシック" panose="020B0600070205080204" pitchFamily="50" charset="-128"/>
            </a:rPr>
            <a:t>千円の減となっている。</a:t>
          </a:r>
        </a:p>
        <a:p>
          <a:r>
            <a:rPr kumimoji="1" lang="ja-JP" altLang="en-US" sz="1050">
              <a:latin typeface="ＭＳ Ｐゴシック" panose="020B0600070205080204" pitchFamily="50" charset="-128"/>
              <a:ea typeface="ＭＳ Ｐゴシック" panose="020B0600070205080204" pitchFamily="50" charset="-128"/>
            </a:rPr>
            <a:t>　歳入のうち、分母となる経常一般財源収入は、各種交付金において、地方消費税交付金が</a:t>
          </a:r>
          <a:r>
            <a:rPr kumimoji="1" lang="en-US" altLang="ja-JP" sz="1050">
              <a:latin typeface="ＭＳ Ｐゴシック" panose="020B0600070205080204" pitchFamily="50" charset="-128"/>
              <a:ea typeface="ＭＳ Ｐゴシック" panose="020B0600070205080204" pitchFamily="50" charset="-128"/>
            </a:rPr>
            <a:t>5,208</a:t>
          </a:r>
          <a:r>
            <a:rPr kumimoji="1" lang="ja-JP" altLang="en-US" sz="1050">
              <a:latin typeface="ＭＳ Ｐゴシック" panose="020B0600070205080204" pitchFamily="50" charset="-128"/>
              <a:ea typeface="ＭＳ Ｐゴシック" panose="020B0600070205080204" pitchFamily="50" charset="-128"/>
            </a:rPr>
            <a:t>千円の減となっており、臨時財政対策債においても</a:t>
          </a:r>
          <a:r>
            <a:rPr kumimoji="1" lang="en-US" altLang="ja-JP" sz="1050">
              <a:latin typeface="ＭＳ Ｐゴシック" panose="020B0600070205080204" pitchFamily="50" charset="-128"/>
              <a:ea typeface="ＭＳ Ｐゴシック" panose="020B0600070205080204" pitchFamily="50" charset="-128"/>
            </a:rPr>
            <a:t>17,900</a:t>
          </a:r>
          <a:r>
            <a:rPr kumimoji="1" lang="ja-JP" altLang="en-US" sz="1050">
              <a:latin typeface="ＭＳ Ｐゴシック" panose="020B0600070205080204" pitchFamily="50" charset="-128"/>
              <a:ea typeface="ＭＳ Ｐゴシック" panose="020B0600070205080204" pitchFamily="50" charset="-128"/>
            </a:rPr>
            <a:t>千円の減となっているが、地方交付税で、普通交付税において公債費等の増により</a:t>
          </a:r>
          <a:r>
            <a:rPr kumimoji="1" lang="en-US" altLang="ja-JP" sz="1050">
              <a:latin typeface="ＭＳ Ｐゴシック" panose="020B0600070205080204" pitchFamily="50" charset="-128"/>
              <a:ea typeface="ＭＳ Ｐゴシック" panose="020B0600070205080204" pitchFamily="50" charset="-128"/>
            </a:rPr>
            <a:t>53,305</a:t>
          </a:r>
          <a:r>
            <a:rPr kumimoji="1" lang="ja-JP" altLang="en-US" sz="1050">
              <a:latin typeface="ＭＳ Ｐゴシック" panose="020B0600070205080204" pitchFamily="50" charset="-128"/>
              <a:ea typeface="ＭＳ Ｐゴシック" panose="020B0600070205080204" pitchFamily="50" charset="-128"/>
            </a:rPr>
            <a:t>千円の増となっている。</a:t>
          </a:r>
        </a:p>
        <a:p>
          <a:r>
            <a:rPr kumimoji="1" lang="ja-JP" altLang="en-US" sz="1050">
              <a:latin typeface="ＭＳ Ｐゴシック" panose="020B0600070205080204" pitchFamily="50" charset="-128"/>
              <a:ea typeface="ＭＳ Ｐゴシック" panose="020B0600070205080204" pitchFamily="50" charset="-128"/>
            </a:rPr>
            <a:t>　分子が減となり分母が増となったため、経常収支比率が対前年度比</a:t>
          </a:r>
          <a:r>
            <a:rPr kumimoji="1" lang="en-US" altLang="ja-JP" sz="1050">
              <a:latin typeface="ＭＳ Ｐゴシック" panose="020B0600070205080204" pitchFamily="50" charset="-128"/>
              <a:ea typeface="ＭＳ Ｐゴシック" panose="020B0600070205080204" pitchFamily="50" charset="-128"/>
            </a:rPr>
            <a:t>1.5</a:t>
          </a:r>
          <a:r>
            <a:rPr kumimoji="1" lang="ja-JP" altLang="en-US" sz="1050">
              <a:latin typeface="ＭＳ Ｐゴシック" panose="020B0600070205080204" pitchFamily="50" charset="-128"/>
              <a:ea typeface="ＭＳ Ｐゴシック" panose="020B0600070205080204" pitchFamily="50" charset="-128"/>
            </a:rPr>
            <a:t>％の減となった。</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32491</xdr:rowOff>
    </xdr:from>
    <xdr:to>
      <xdr:col>23</xdr:col>
      <xdr:colOff>133350</xdr:colOff>
      <xdr:row>66</xdr:row>
      <xdr:rowOff>10160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76591"/>
          <a:ext cx="0" cy="1349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118868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2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32491</xdr:rowOff>
    </xdr:from>
    <xdr:to>
      <xdr:col>24</xdr:col>
      <xdr:colOff>12700</xdr:colOff>
      <xdr:row>58</xdr:row>
      <xdr:rowOff>32491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7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83185</xdr:rowOff>
    </xdr:from>
    <xdr:to>
      <xdr:col>23</xdr:col>
      <xdr:colOff>133350</xdr:colOff>
      <xdr:row>61</xdr:row>
      <xdr:rowOff>113347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541635"/>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46901</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33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30374</xdr:rowOff>
    </xdr:from>
    <xdr:to>
      <xdr:col>23</xdr:col>
      <xdr:colOff>184150</xdr:colOff>
      <xdr:row>61</xdr:row>
      <xdr:rowOff>131974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170180</xdr:rowOff>
    </xdr:from>
    <xdr:to>
      <xdr:col>19</xdr:col>
      <xdr:colOff>133350</xdr:colOff>
      <xdr:row>61</xdr:row>
      <xdr:rowOff>113347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457180"/>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6244</xdr:rowOff>
    </xdr:from>
    <xdr:to>
      <xdr:col>19</xdr:col>
      <xdr:colOff>184150</xdr:colOff>
      <xdr:row>61</xdr:row>
      <xdr:rowOff>107844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46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118021</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23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170180</xdr:rowOff>
    </xdr:from>
    <xdr:to>
      <xdr:col>15</xdr:col>
      <xdr:colOff>82550</xdr:colOff>
      <xdr:row>61</xdr:row>
      <xdr:rowOff>161607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457180"/>
          <a:ext cx="889000" cy="16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105304</xdr:rowOff>
    </xdr:from>
    <xdr:to>
      <xdr:col>15</xdr:col>
      <xdr:colOff>133350</xdr:colOff>
      <xdr:row>61</xdr:row>
      <xdr:rowOff>35454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39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45631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1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161607</xdr:rowOff>
    </xdr:from>
    <xdr:to>
      <xdr:col>11</xdr:col>
      <xdr:colOff>31750</xdr:colOff>
      <xdr:row>62</xdr:row>
      <xdr:rowOff>42439</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620057"/>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30374</xdr:rowOff>
    </xdr:from>
    <xdr:to>
      <xdr:col>11</xdr:col>
      <xdr:colOff>82550</xdr:colOff>
      <xdr:row>61</xdr:row>
      <xdr:rowOff>131974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142151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25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58526</xdr:rowOff>
    </xdr:from>
    <xdr:to>
      <xdr:col>7</xdr:col>
      <xdr:colOff>31750</xdr:colOff>
      <xdr:row>61</xdr:row>
      <xdr:rowOff>160126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51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170303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28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32385</xdr:rowOff>
    </xdr:from>
    <xdr:to>
      <xdr:col>23</xdr:col>
      <xdr:colOff>184150</xdr:colOff>
      <xdr:row>61</xdr:row>
      <xdr:rowOff>133985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4462</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46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62547</xdr:rowOff>
    </xdr:from>
    <xdr:to>
      <xdr:col>19</xdr:col>
      <xdr:colOff>184150</xdr:colOff>
      <xdr:row>61</xdr:row>
      <xdr:rowOff>164147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52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148924</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607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119380</xdr:rowOff>
    </xdr:from>
    <xdr:to>
      <xdr:col>15</xdr:col>
      <xdr:colOff>133350</xdr:colOff>
      <xdr:row>61</xdr:row>
      <xdr:rowOff>49530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34307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110807</xdr:rowOff>
    </xdr:from>
    <xdr:to>
      <xdr:col>11</xdr:col>
      <xdr:colOff>82550</xdr:colOff>
      <xdr:row>62</xdr:row>
      <xdr:rowOff>40957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56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25734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163089</xdr:rowOff>
    </xdr:from>
    <xdr:to>
      <xdr:col>7</xdr:col>
      <xdr:colOff>31750</xdr:colOff>
      <xdr:row>62</xdr:row>
      <xdr:rowOff>93239</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62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78016</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707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[221,664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と比較して減少した要因として、物件費で、由良こども園の指定管理料等により増加したが、人件費で、議員欠員及び新型コロナウイルスワクチン接種業務、各種選挙業務等に伴った減少分の方が大きかったことが要因である。</a:t>
          </a:r>
        </a:p>
        <a:p>
          <a:r>
            <a:rPr kumimoji="1" lang="ja-JP" altLang="en-US" sz="1300">
              <a:latin typeface="ＭＳ Ｐゴシック" panose="020B0600070205080204" pitchFamily="50" charset="-128"/>
              <a:ea typeface="ＭＳ Ｐゴシック" panose="020B0600070205080204" pitchFamily="50" charset="-128"/>
            </a:rPr>
            <a:t>　今後は、事務事業の見直しを進めるとともに、全ての事務事業の優先度を厳しく点検し、優先度の低い事務事業について計画的に廃止・縮小を進め、経常経費の削減を図る。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43290</xdr:rowOff>
    </xdr:from>
    <xdr:to>
      <xdr:col>23</xdr:col>
      <xdr:colOff>133350</xdr:colOff>
      <xdr:row>88</xdr:row>
      <xdr:rowOff>161155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30740"/>
          <a:ext cx="0" cy="13180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133232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2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161155</xdr:rowOff>
    </xdr:from>
    <xdr:to>
      <xdr:col>24</xdr:col>
      <xdr:colOff>12700</xdr:colOff>
      <xdr:row>88</xdr:row>
      <xdr:rowOff>161155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129667</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43290</xdr:rowOff>
    </xdr:from>
    <xdr:to>
      <xdr:col>24</xdr:col>
      <xdr:colOff>12700</xdr:colOff>
      <xdr:row>81</xdr:row>
      <xdr:rowOff>43290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91509</xdr:rowOff>
    </xdr:from>
    <xdr:to>
      <xdr:col>23</xdr:col>
      <xdr:colOff>133350</xdr:colOff>
      <xdr:row>81</xdr:row>
      <xdr:rowOff>95559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3978959"/>
          <a:ext cx="838200" cy="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78308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3965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106231</xdr:rowOff>
    </xdr:from>
    <xdr:to>
      <xdr:col>23</xdr:col>
      <xdr:colOff>184150</xdr:colOff>
      <xdr:row>82</xdr:row>
      <xdr:rowOff>36381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39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81466</xdr:rowOff>
    </xdr:from>
    <xdr:to>
      <xdr:col>19</xdr:col>
      <xdr:colOff>133350</xdr:colOff>
      <xdr:row>81</xdr:row>
      <xdr:rowOff>95559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968916"/>
          <a:ext cx="889000" cy="1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98913</xdr:rowOff>
    </xdr:from>
    <xdr:to>
      <xdr:col>19</xdr:col>
      <xdr:colOff>184150</xdr:colOff>
      <xdr:row>82</xdr:row>
      <xdr:rowOff>29063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398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13840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72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81466</xdr:rowOff>
    </xdr:from>
    <xdr:to>
      <xdr:col>15</xdr:col>
      <xdr:colOff>82550</xdr:colOff>
      <xdr:row>81</xdr:row>
      <xdr:rowOff>86796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3968916"/>
          <a:ext cx="889000" cy="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85297</xdr:rowOff>
    </xdr:from>
    <xdr:to>
      <xdr:col>15</xdr:col>
      <xdr:colOff>133350</xdr:colOff>
      <xdr:row>82</xdr:row>
      <xdr:rowOff>15447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7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224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5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75110</xdr:rowOff>
    </xdr:from>
    <xdr:to>
      <xdr:col>11</xdr:col>
      <xdr:colOff>31750</xdr:colOff>
      <xdr:row>81</xdr:row>
      <xdr:rowOff>86796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62560"/>
          <a:ext cx="889000" cy="1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65103</xdr:rowOff>
    </xdr:from>
    <xdr:to>
      <xdr:col>11</xdr:col>
      <xdr:colOff>82550</xdr:colOff>
      <xdr:row>81</xdr:row>
      <xdr:rowOff>166703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151480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38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47927</xdr:rowOff>
    </xdr:from>
    <xdr:to>
      <xdr:col>7</xdr:col>
      <xdr:colOff>31750</xdr:colOff>
      <xdr:row>81</xdr:row>
      <xdr:rowOff>149527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134304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2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40709</xdr:rowOff>
    </xdr:from>
    <xdr:to>
      <xdr:col>23</xdr:col>
      <xdr:colOff>184150</xdr:colOff>
      <xdr:row>81</xdr:row>
      <xdr:rowOff>142309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2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133436</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49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44759</xdr:rowOff>
    </xdr:from>
    <xdr:to>
      <xdr:col>19</xdr:col>
      <xdr:colOff>184150</xdr:colOff>
      <xdr:row>81</xdr:row>
      <xdr:rowOff>146359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3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156536</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01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30666</xdr:rowOff>
    </xdr:from>
    <xdr:to>
      <xdr:col>15</xdr:col>
      <xdr:colOff>133350</xdr:colOff>
      <xdr:row>81</xdr:row>
      <xdr:rowOff>132266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1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142443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686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35996</xdr:rowOff>
    </xdr:from>
    <xdr:to>
      <xdr:col>11</xdr:col>
      <xdr:colOff>82550</xdr:colOff>
      <xdr:row>81</xdr:row>
      <xdr:rowOff>137596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2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147773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24310</xdr:rowOff>
    </xdr:from>
    <xdr:to>
      <xdr:col>7</xdr:col>
      <xdr:colOff>31750</xdr:colOff>
      <xdr:row>81</xdr:row>
      <xdr:rowOff>125910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1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136087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前年とから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％減少しており、類似団体、全国町村平均と比較しても低い数値となっている。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諸々の経済情勢や本町の財政事情を勘案しながら、適正な数値を維持できるように努める。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48128"/>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69145</xdr:rowOff>
    </xdr:from>
    <xdr:to>
      <xdr:col>81</xdr:col>
      <xdr:colOff>44450</xdr:colOff>
      <xdr:row>84</xdr:row>
      <xdr:rowOff>162984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470945"/>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55739</xdr:rowOff>
    </xdr:from>
    <xdr:to>
      <xdr:col>77</xdr:col>
      <xdr:colOff>44450</xdr:colOff>
      <xdr:row>84</xdr:row>
      <xdr:rowOff>162984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457539"/>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94138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6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55739</xdr:rowOff>
    </xdr:from>
    <xdr:to>
      <xdr:col>72</xdr:col>
      <xdr:colOff>203200</xdr:colOff>
      <xdr:row>85</xdr:row>
      <xdr:rowOff>58561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457539"/>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165805</xdr:rowOff>
    </xdr:from>
    <xdr:to>
      <xdr:col>73</xdr:col>
      <xdr:colOff>44450</xdr:colOff>
      <xdr:row>85</xdr:row>
      <xdr:rowOff>95955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80732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58561</xdr:rowOff>
    </xdr:from>
    <xdr:to>
      <xdr:col>68</xdr:col>
      <xdr:colOff>152400</xdr:colOff>
      <xdr:row>86</xdr:row>
      <xdr:rowOff>7761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63181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79322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18345</xdr:rowOff>
    </xdr:from>
    <xdr:to>
      <xdr:col>81</xdr:col>
      <xdr:colOff>95250</xdr:colOff>
      <xdr:row>84</xdr:row>
      <xdr:rowOff>119945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34872</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26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112184</xdr:rowOff>
    </xdr:from>
    <xdr:to>
      <xdr:col>77</xdr:col>
      <xdr:colOff>95250</xdr:colOff>
      <xdr:row>85</xdr:row>
      <xdr:rowOff>42334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52511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28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4939</xdr:rowOff>
    </xdr:from>
    <xdr:to>
      <xdr:col>73</xdr:col>
      <xdr:colOff>44450</xdr:colOff>
      <xdr:row>84</xdr:row>
      <xdr:rowOff>106539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116716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7761</xdr:rowOff>
    </xdr:from>
    <xdr:to>
      <xdr:col>68</xdr:col>
      <xdr:colOff>203200</xdr:colOff>
      <xdr:row>85</xdr:row>
      <xdr:rowOff>109361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94138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66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128411</xdr:rowOff>
    </xdr:from>
    <xdr:to>
      <xdr:col>64</xdr:col>
      <xdr:colOff>152400</xdr:colOff>
      <xdr:row>86</xdr:row>
      <xdr:rowOff>58561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43338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類似団体平均を下回っている要因は、類似団体と比べ総務・企画部門及び民生部門が少ないことによるものである。</a:t>
          </a:r>
        </a:p>
        <a:p>
          <a:r>
            <a:rPr kumimoji="1" lang="ja-JP" altLang="en-US" sz="1300">
              <a:latin typeface="ＭＳ Ｐゴシック" panose="020B0600070205080204" pitchFamily="50" charset="-128"/>
              <a:ea typeface="ＭＳ Ｐゴシック" panose="020B0600070205080204" pitchFamily="50" charset="-128"/>
            </a:rPr>
            <a:t>　職員数は一定の人数を保っており、今後は、計画的な採用等により引き続き適正な定員管理に努める。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154146</xdr:rowOff>
    </xdr:from>
    <xdr:to>
      <xdr:col>81</xdr:col>
      <xdr:colOff>44450</xdr:colOff>
      <xdr:row>65</xdr:row>
      <xdr:rowOff>167735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98246"/>
          <a:ext cx="0" cy="1213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139812</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28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167735</xdr:rowOff>
    </xdr:from>
    <xdr:to>
      <xdr:col>81</xdr:col>
      <xdr:colOff>133350</xdr:colOff>
      <xdr:row>65</xdr:row>
      <xdr:rowOff>167735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1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69073</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4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154146</xdr:rowOff>
    </xdr:from>
    <xdr:to>
      <xdr:col>81</xdr:col>
      <xdr:colOff>133350</xdr:colOff>
      <xdr:row>58</xdr:row>
      <xdr:rowOff>154146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9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123857</xdr:rowOff>
    </xdr:from>
    <xdr:to>
      <xdr:col>81</xdr:col>
      <xdr:colOff>44450</xdr:colOff>
      <xdr:row>59</xdr:row>
      <xdr:rowOff>159448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239407"/>
          <a:ext cx="838200" cy="3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68533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55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96456</xdr:rowOff>
    </xdr:from>
    <xdr:to>
      <xdr:col>81</xdr:col>
      <xdr:colOff>95250</xdr:colOff>
      <xdr:row>61</xdr:row>
      <xdr:rowOff>26606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8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117221</xdr:rowOff>
    </xdr:from>
    <xdr:to>
      <xdr:col>77</xdr:col>
      <xdr:colOff>44450</xdr:colOff>
      <xdr:row>59</xdr:row>
      <xdr:rowOff>123857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232771"/>
          <a:ext cx="889000" cy="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84995</xdr:rowOff>
    </xdr:from>
    <xdr:to>
      <xdr:col>77</xdr:col>
      <xdr:colOff>95250</xdr:colOff>
      <xdr:row>61</xdr:row>
      <xdr:rowOff>15145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171372</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45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105156</xdr:rowOff>
    </xdr:from>
    <xdr:to>
      <xdr:col>72</xdr:col>
      <xdr:colOff>203200</xdr:colOff>
      <xdr:row>59</xdr:row>
      <xdr:rowOff>117221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22070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63278</xdr:rowOff>
    </xdr:from>
    <xdr:to>
      <xdr:col>73</xdr:col>
      <xdr:colOff>44450</xdr:colOff>
      <xdr:row>60</xdr:row>
      <xdr:rowOff>164878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5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149655</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43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99726</xdr:rowOff>
    </xdr:from>
    <xdr:to>
      <xdr:col>68</xdr:col>
      <xdr:colOff>152400</xdr:colOff>
      <xdr:row>59</xdr:row>
      <xdr:rowOff>105156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215276"/>
          <a:ext cx="889000" cy="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56642</xdr:rowOff>
    </xdr:from>
    <xdr:to>
      <xdr:col>68</xdr:col>
      <xdr:colOff>203200</xdr:colOff>
      <xdr:row>60</xdr:row>
      <xdr:rowOff>158242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143019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43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48196</xdr:rowOff>
    </xdr:from>
    <xdr:to>
      <xdr:col>64</xdr:col>
      <xdr:colOff>152400</xdr:colOff>
      <xdr:row>60</xdr:row>
      <xdr:rowOff>149796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134573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21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108648</xdr:rowOff>
    </xdr:from>
    <xdr:to>
      <xdr:col>81</xdr:col>
      <xdr:colOff>95250</xdr:colOff>
      <xdr:row>60</xdr:row>
      <xdr:rowOff>38798</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22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125175</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069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73057</xdr:rowOff>
    </xdr:from>
    <xdr:to>
      <xdr:col>77</xdr:col>
      <xdr:colOff>95250</xdr:colOff>
      <xdr:row>60</xdr:row>
      <xdr:rowOff>3207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18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13384</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9957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66421</xdr:rowOff>
    </xdr:from>
    <xdr:to>
      <xdr:col>73</xdr:col>
      <xdr:colOff>44450</xdr:colOff>
      <xdr:row>59</xdr:row>
      <xdr:rowOff>168021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18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6748</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995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54356</xdr:rowOff>
    </xdr:from>
    <xdr:to>
      <xdr:col>68</xdr:col>
      <xdr:colOff>203200</xdr:colOff>
      <xdr:row>59</xdr:row>
      <xdr:rowOff>155956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16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166133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93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48926</xdr:rowOff>
    </xdr:from>
    <xdr:to>
      <xdr:col>64</xdr:col>
      <xdr:colOff>152400</xdr:colOff>
      <xdr:row>59</xdr:row>
      <xdr:rowOff>150526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16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160703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93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類似団体や県平均を上回っているため、今後は、当該年度の元金償還額に対し、地方債の新規発行額が上回らないことを基本的な方針とし、適切な事業実施を検討し、水準の抑制に努める。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67056</xdr:rowOff>
    </xdr:from>
    <xdr:to>
      <xdr:col>81</xdr:col>
      <xdr:colOff>44450</xdr:colOff>
      <xdr:row>43</xdr:row>
      <xdr:rowOff>133858</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410706"/>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105935</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47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133858</xdr:rowOff>
    </xdr:from>
    <xdr:to>
      <xdr:col>81</xdr:col>
      <xdr:colOff>133350</xdr:colOff>
      <xdr:row>43</xdr:row>
      <xdr:rowOff>133858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0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153433</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15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67056</xdr:rowOff>
    </xdr:from>
    <xdr:to>
      <xdr:col>81</xdr:col>
      <xdr:colOff>133350</xdr:colOff>
      <xdr:row>37</xdr:row>
      <xdr:rowOff>67056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41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150876</xdr:rowOff>
    </xdr:from>
    <xdr:to>
      <xdr:col>81</xdr:col>
      <xdr:colOff>44450</xdr:colOff>
      <xdr:row>43</xdr:row>
      <xdr:rowOff>8382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735177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85361</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94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126746</xdr:rowOff>
    </xdr:from>
    <xdr:to>
      <xdr:col>77</xdr:col>
      <xdr:colOff>44450</xdr:colOff>
      <xdr:row>42</xdr:row>
      <xdr:rowOff>150876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290800" y="732764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64008</xdr:rowOff>
    </xdr:from>
    <xdr:to>
      <xdr:col>77</xdr:col>
      <xdr:colOff>95250</xdr:colOff>
      <xdr:row>41</xdr:row>
      <xdr:rowOff>165608</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4335</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862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126746</xdr:rowOff>
    </xdr:from>
    <xdr:to>
      <xdr:col>72</xdr:col>
      <xdr:colOff>203200</xdr:colOff>
      <xdr:row>42</xdr:row>
      <xdr:rowOff>146050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732764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146050</xdr:rowOff>
    </xdr:from>
    <xdr:to>
      <xdr:col>68</xdr:col>
      <xdr:colOff>152400</xdr:colOff>
      <xdr:row>42</xdr:row>
      <xdr:rowOff>160528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734695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146829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129032</xdr:rowOff>
    </xdr:from>
    <xdr:to>
      <xdr:col>81</xdr:col>
      <xdr:colOff>95250</xdr:colOff>
      <xdr:row>43</xdr:row>
      <xdr:rowOff>59182</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24909</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7225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100076</xdr:rowOff>
    </xdr:from>
    <xdr:to>
      <xdr:col>77</xdr:col>
      <xdr:colOff>95250</xdr:colOff>
      <xdr:row>43</xdr:row>
      <xdr:rowOff>30226</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15003</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738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75946</xdr:rowOff>
    </xdr:from>
    <xdr:to>
      <xdr:col>73</xdr:col>
      <xdr:colOff>44450</xdr:colOff>
      <xdr:row>43</xdr:row>
      <xdr:rowOff>6096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727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162323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736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95250</xdr:rowOff>
    </xdr:from>
    <xdr:to>
      <xdr:col>68</xdr:col>
      <xdr:colOff>203200</xdr:colOff>
      <xdr:row>43</xdr:row>
      <xdr:rowOff>25400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10177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109728</xdr:rowOff>
    </xdr:from>
    <xdr:to>
      <xdr:col>64</xdr:col>
      <xdr:colOff>152400</xdr:colOff>
      <xdr:row>43</xdr:row>
      <xdr:rowOff>39878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24655</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前年度から</a:t>
          </a:r>
          <a:r>
            <a:rPr kumimoji="1" lang="en-US" altLang="ja-JP" sz="1300" baseline="0">
              <a:latin typeface="ＭＳ Ｐゴシック" panose="020B0600070205080204" pitchFamily="50" charset="-128"/>
              <a:ea typeface="ＭＳ Ｐゴシック" panose="020B0600070205080204" pitchFamily="50" charset="-128"/>
            </a:rPr>
            <a:t>13.6</a:t>
          </a:r>
          <a:r>
            <a:rPr kumimoji="1" lang="ja-JP" altLang="en-US" sz="1300" baseline="0">
              <a:latin typeface="ＭＳ Ｐゴシック" panose="020B0600070205080204" pitchFamily="50" charset="-128"/>
              <a:ea typeface="ＭＳ Ｐゴシック" panose="020B0600070205080204" pitchFamily="50" charset="-128"/>
            </a:rPr>
            <a:t>％減少したものの、類似団体と比較し最も高い数値となっている。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要因は、下水道事業における大型事業の実施の財源とした既発債の償還が</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年と長期となっていること、また、事業継続による毎年の地方債の新規発行により、地方債残高が積み重なっているためである。</a:t>
          </a:r>
        </a:p>
        <a:p>
          <a:r>
            <a:rPr kumimoji="1" lang="ja-JP" altLang="en-US" sz="1300" baseline="0">
              <a:latin typeface="ＭＳ Ｐゴシック" panose="020B0600070205080204" pitchFamily="50" charset="-128"/>
              <a:ea typeface="ＭＳ Ｐゴシック" panose="020B0600070205080204" pitchFamily="50" charset="-128"/>
            </a:rPr>
            <a:t>　今後も引き続き、事業実施の適正化を図り、当該比率の縮減等、財政健全化に努める。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19</xdr:row>
      <xdr:rowOff>112300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flipV="1">
          <a:off x="17018000" y="2571750"/>
          <a:ext cx="0" cy="798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19</xdr:row>
      <xdr:rowOff>84377</xdr:rowOff>
    </xdr:from>
    <xdr:ext cx="762000" cy="259045"/>
    <xdr:sp macro="" textlink="">
      <xdr:nvSpPr>
        <xdr:cNvPr id="429" name="将来負担の状況最小値テキスト">
          <a:extLst>
            <a:ext uri="{FF2B5EF4-FFF2-40B4-BE49-F238E27FC236}">
              <a16:creationId xmlns:a16="http://schemas.microsoft.com/office/drawing/2014/main" id="{00000000-0008-0000-0300-0000AD010000}"/>
            </a:ext>
          </a:extLst>
        </xdr:cNvPr>
        <xdr:cNvSpPr txBox="1"/>
      </xdr:nvSpPr>
      <xdr:spPr>
        <a:xfrm>
          <a:off x="17106900" y="33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19</xdr:row>
      <xdr:rowOff>112300</xdr:rowOff>
    </xdr:from>
    <xdr:to>
      <xdr:col>81</xdr:col>
      <xdr:colOff>133350</xdr:colOff>
      <xdr:row>19</xdr:row>
      <xdr:rowOff>112300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3369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35577</xdr:rowOff>
    </xdr:from>
    <xdr:ext cx="762000" cy="259045"/>
    <xdr:sp macro="" textlink="">
      <xdr:nvSpPr>
        <xdr:cNvPr id="431" name="将来負担の状況最大値テキスト">
          <a:extLst>
            <a:ext uri="{FF2B5EF4-FFF2-40B4-BE49-F238E27FC236}">
              <a16:creationId xmlns:a16="http://schemas.microsoft.com/office/drawing/2014/main" id="{00000000-0008-0000-0300-0000AF010000}"/>
            </a:ext>
          </a:extLst>
        </xdr:cNvPr>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112300</xdr:rowOff>
    </xdr:from>
    <xdr:to>
      <xdr:col>81</xdr:col>
      <xdr:colOff>44450</xdr:colOff>
      <xdr:row>20</xdr:row>
      <xdr:rowOff>22892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6179800" y="3369850"/>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149877</xdr:rowOff>
    </xdr:from>
    <xdr:ext cx="762000" cy="259045"/>
    <xdr:sp macro="" textlink="">
      <xdr:nvSpPr>
        <xdr:cNvPr id="434" name="将来負担の状況平均値テキスト">
          <a:extLst>
            <a:ext uri="{FF2B5EF4-FFF2-40B4-BE49-F238E27FC236}">
              <a16:creationId xmlns:a16="http://schemas.microsoft.com/office/drawing/2014/main" id="{00000000-0008-0000-0300-0000B2010000}"/>
            </a:ext>
          </a:extLst>
        </xdr:cNvPr>
        <xdr:cNvSpPr txBox="1"/>
      </xdr:nvSpPr>
      <xdr:spPr>
        <a:xfrm>
          <a:off x="17106900" y="237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120650</xdr:rowOff>
    </xdr:from>
    <xdr:to>
      <xdr:col>81</xdr:col>
      <xdr:colOff>95250</xdr:colOff>
      <xdr:row>15</xdr:row>
      <xdr:rowOff>50800</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22892</xdr:rowOff>
    </xdr:from>
    <xdr:to>
      <xdr:col>77</xdr:col>
      <xdr:colOff>44450</xdr:colOff>
      <xdr:row>20</xdr:row>
      <xdr:rowOff>48228</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5290800" y="3451892"/>
          <a:ext cx="889000" cy="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120650</xdr:rowOff>
    </xdr:from>
    <xdr:to>
      <xdr:col>77</xdr:col>
      <xdr:colOff>95250</xdr:colOff>
      <xdr:row>15</xdr:row>
      <xdr:rowOff>50800</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60977</xdr:rowOff>
    </xdr:from>
    <xdr:ext cx="7366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48228</xdr:rowOff>
    </xdr:from>
    <xdr:to>
      <xdr:col>72</xdr:col>
      <xdr:colOff>203200</xdr:colOff>
      <xdr:row>21</xdr:row>
      <xdr:rowOff>52927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4401800" y="3477228"/>
          <a:ext cx="889000" cy="17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120650</xdr:rowOff>
    </xdr:from>
    <xdr:to>
      <xdr:col>73</xdr:col>
      <xdr:colOff>44450</xdr:colOff>
      <xdr:row>15</xdr:row>
      <xdr:rowOff>50800</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52927</xdr:rowOff>
    </xdr:from>
    <xdr:to>
      <xdr:col>68</xdr:col>
      <xdr:colOff>152400</xdr:colOff>
      <xdr:row>22</xdr:row>
      <xdr:rowOff>29877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3512800" y="3653377"/>
          <a:ext cx="889000" cy="148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120650</xdr:rowOff>
    </xdr:from>
    <xdr:to>
      <xdr:col>68</xdr:col>
      <xdr:colOff>203200</xdr:colOff>
      <xdr:row>15</xdr:row>
      <xdr:rowOff>50800</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120650</xdr:rowOff>
    </xdr:from>
    <xdr:to>
      <xdr:col>64</xdr:col>
      <xdr:colOff>152400</xdr:colOff>
      <xdr:row>15</xdr:row>
      <xdr:rowOff>50800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3462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60977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131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61500</xdr:rowOff>
    </xdr:from>
    <xdr:to>
      <xdr:col>81</xdr:col>
      <xdr:colOff>95250</xdr:colOff>
      <xdr:row>19</xdr:row>
      <xdr:rowOff>163100</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6967200" y="331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128827</xdr:rowOff>
    </xdr:from>
    <xdr:ext cx="762000" cy="259045"/>
    <xdr:sp macro="" textlink="">
      <xdr:nvSpPr>
        <xdr:cNvPr id="453" name="将来負担の状況該当値テキスト">
          <a:extLst>
            <a:ext uri="{FF2B5EF4-FFF2-40B4-BE49-F238E27FC236}">
              <a16:creationId xmlns:a16="http://schemas.microsoft.com/office/drawing/2014/main" id="{00000000-0008-0000-0300-0000C5010000}"/>
            </a:ext>
          </a:extLst>
        </xdr:cNvPr>
        <xdr:cNvSpPr txBox="1"/>
      </xdr:nvSpPr>
      <xdr:spPr>
        <a:xfrm>
          <a:off x="17106900" y="321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143542</xdr:rowOff>
    </xdr:from>
    <xdr:to>
      <xdr:col>77</xdr:col>
      <xdr:colOff>95250</xdr:colOff>
      <xdr:row>20</xdr:row>
      <xdr:rowOff>73692</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6129000" y="340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58469</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3487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168878</xdr:rowOff>
    </xdr:from>
    <xdr:to>
      <xdr:col>73</xdr:col>
      <xdr:colOff>44450</xdr:colOff>
      <xdr:row>20</xdr:row>
      <xdr:rowOff>99028</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5240000" y="342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83805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351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2127</xdr:rowOff>
    </xdr:from>
    <xdr:to>
      <xdr:col>68</xdr:col>
      <xdr:colOff>203200</xdr:colOff>
      <xdr:row>21</xdr:row>
      <xdr:rowOff>103727</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4351000" y="360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88504</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368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150527</xdr:rowOff>
    </xdr:from>
    <xdr:to>
      <xdr:col>64</xdr:col>
      <xdr:colOff>152400</xdr:colOff>
      <xdr:row>22</xdr:row>
      <xdr:rowOff>80677</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3462000" y="375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65454</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383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和歌山県由良町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5,183
5,134
30.93
4,397,377
4,217,866
115,594
2,793,414
4,134,555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132.3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人件費に係る経常収支比率は、前年と比較すると減少しており、類似団体や県平均と比較しても低い数値となっている。</a:t>
          </a:r>
        </a:p>
        <a:p>
          <a:r>
            <a:rPr kumimoji="1" lang="ja-JP" altLang="en-US" sz="1300">
              <a:latin typeface="ＭＳ Ｐゴシック" panose="020B0600070205080204" pitchFamily="50" charset="-128"/>
              <a:ea typeface="ＭＳ Ｐゴシック" panose="020B0600070205080204" pitchFamily="50" charset="-128"/>
            </a:rPr>
            <a:t>　要因としては、ごみ処理業務や消防業務等を一部事務組合で行っているためで、一部事務組合の人件費に充てる負担金などといった人件費に準ずる費用を合計した場合の、人口一人当たりの歳出決算額は類似団体平均を上回っており、今後、これらも含めた人件費関係経費について、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42</xdr:row>
      <xdr:rowOff>3556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147083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3556</xdr:rowOff>
    </xdr:from>
    <xdr:to>
      <xdr:col>24</xdr:col>
      <xdr:colOff>114300</xdr:colOff>
      <xdr:row>42</xdr:row>
      <xdr:rowOff>3556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74422</xdr:rowOff>
    </xdr:from>
    <xdr:to>
      <xdr:col>24</xdr:col>
      <xdr:colOff>25400</xdr:colOff>
      <xdr:row>35</xdr:row>
      <xdr:rowOff>129286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07517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153433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74422</xdr:rowOff>
    </xdr:from>
    <xdr:to>
      <xdr:col>19</xdr:col>
      <xdr:colOff>187325</xdr:colOff>
      <xdr:row>35</xdr:row>
      <xdr:rowOff>129286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0751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74422</xdr:rowOff>
    </xdr:from>
    <xdr:to>
      <xdr:col>15</xdr:col>
      <xdr:colOff>98425</xdr:colOff>
      <xdr:row>35</xdr:row>
      <xdr:rowOff>152146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07517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147574</xdr:rowOff>
    </xdr:from>
    <xdr:to>
      <xdr:col>11</xdr:col>
      <xdr:colOff>9525</xdr:colOff>
      <xdr:row>35</xdr:row>
      <xdr:rowOff>152146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483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60198</xdr:rowOff>
    </xdr:from>
    <xdr:to>
      <xdr:col>11</xdr:col>
      <xdr:colOff>60325</xdr:colOff>
      <xdr:row>37</xdr:row>
      <xdr:rowOff>161798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146575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73423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23622</xdr:rowOff>
    </xdr:from>
    <xdr:to>
      <xdr:col>24</xdr:col>
      <xdr:colOff>76200</xdr:colOff>
      <xdr:row>35</xdr:row>
      <xdr:rowOff>125222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40149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78486</xdr:rowOff>
    </xdr:from>
    <xdr:to>
      <xdr:col>20</xdr:col>
      <xdr:colOff>38100</xdr:colOff>
      <xdr:row>36</xdr:row>
      <xdr:rowOff>8636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18813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4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23622</xdr:rowOff>
    </xdr:from>
    <xdr:to>
      <xdr:col>15</xdr:col>
      <xdr:colOff>149225</xdr:colOff>
      <xdr:row>35</xdr:row>
      <xdr:rowOff>125222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135399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101346</xdr:rowOff>
    </xdr:from>
    <xdr:to>
      <xdr:col>11</xdr:col>
      <xdr:colOff>60325</xdr:colOff>
      <xdr:row>36</xdr:row>
      <xdr:rowOff>31496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41673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96774</xdr:rowOff>
    </xdr:from>
    <xdr:to>
      <xdr:col>6</xdr:col>
      <xdr:colOff>171450</xdr:colOff>
      <xdr:row>36</xdr:row>
      <xdr:rowOff>26924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37101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物件費に係る経常収支比率は、前年と比較して増加しており、類似団体や県平均と比較して高い数値となっている。</a:t>
          </a:r>
        </a:p>
        <a:p>
          <a:r>
            <a:rPr kumimoji="1" lang="ja-JP" altLang="en-US" sz="1300">
              <a:latin typeface="ＭＳ Ｐゴシック" panose="020B0600070205080204" pitchFamily="50" charset="-128"/>
              <a:ea typeface="ＭＳ Ｐゴシック" panose="020B0600070205080204" pitchFamily="50" charset="-128"/>
            </a:rPr>
            <a:t>　近年の数値の高止まりの要因は、当町の認定こども園の指定管理等により、職員の人件費等が委託料等（物件費）で支出されているためである。</a:t>
          </a:r>
        </a:p>
        <a:p>
          <a:r>
            <a:rPr kumimoji="1" lang="ja-JP" altLang="en-US" sz="1300">
              <a:latin typeface="ＭＳ Ｐゴシック" panose="020B0600070205080204" pitchFamily="50" charset="-128"/>
              <a:ea typeface="ＭＳ Ｐゴシック" panose="020B0600070205080204" pitchFamily="50" charset="-128"/>
            </a:rPr>
            <a:t>　今後も引き続き、予算編成方針時において、概算予算基準（シーリング）を設定する等により物件費の低減を図りたい。</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123190</xdr:rowOff>
    </xdr:from>
    <xdr:to>
      <xdr:col>82</xdr:col>
      <xdr:colOff>107950</xdr:colOff>
      <xdr:row>22</xdr:row>
      <xdr:rowOff>12700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520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38117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123190</xdr:rowOff>
    </xdr:from>
    <xdr:to>
      <xdr:col>82</xdr:col>
      <xdr:colOff>196850</xdr:colOff>
      <xdr:row>13</xdr:row>
      <xdr:rowOff>123190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62230</xdr:rowOff>
    </xdr:from>
    <xdr:to>
      <xdr:col>82</xdr:col>
      <xdr:colOff>107950</xdr:colOff>
      <xdr:row>17</xdr:row>
      <xdr:rowOff>92710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9768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146067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17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8890</xdr:rowOff>
    </xdr:from>
    <xdr:to>
      <xdr:col>78</xdr:col>
      <xdr:colOff>69850</xdr:colOff>
      <xdr:row>17</xdr:row>
      <xdr:rowOff>62230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9235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31767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0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8890</xdr:rowOff>
    </xdr:from>
    <xdr:to>
      <xdr:col>73</xdr:col>
      <xdr:colOff>180975</xdr:colOff>
      <xdr:row>18</xdr:row>
      <xdr:rowOff>35560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92354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134637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35560</xdr:rowOff>
    </xdr:from>
    <xdr:to>
      <xdr:col>69</xdr:col>
      <xdr:colOff>92075</xdr:colOff>
      <xdr:row>18</xdr:row>
      <xdr:rowOff>127000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1216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45720</xdr:rowOff>
    </xdr:from>
    <xdr:to>
      <xdr:col>69</xdr:col>
      <xdr:colOff>142875</xdr:colOff>
      <xdr:row>16</xdr:row>
      <xdr:rowOff>147320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157497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123207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41910</xdr:rowOff>
    </xdr:from>
    <xdr:to>
      <xdr:col>82</xdr:col>
      <xdr:colOff>158750</xdr:colOff>
      <xdr:row>17</xdr:row>
      <xdr:rowOff>143510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13987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11430</xdr:rowOff>
    </xdr:from>
    <xdr:to>
      <xdr:col>78</xdr:col>
      <xdr:colOff>120650</xdr:colOff>
      <xdr:row>17</xdr:row>
      <xdr:rowOff>113030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97807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1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129540</xdr:rowOff>
    </xdr:from>
    <xdr:to>
      <xdr:col>74</xdr:col>
      <xdr:colOff>31750</xdr:colOff>
      <xdr:row>17</xdr:row>
      <xdr:rowOff>59690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44467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156210</xdr:rowOff>
    </xdr:from>
    <xdr:to>
      <xdr:col>69</xdr:col>
      <xdr:colOff>142875</xdr:colOff>
      <xdr:row>18</xdr:row>
      <xdr:rowOff>86360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71137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76200</xdr:rowOff>
    </xdr:from>
    <xdr:to>
      <xdr:col>65</xdr:col>
      <xdr:colOff>53975</xdr:colOff>
      <xdr:row>19</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162577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扶助費に係る経常収支比率は、前年と比較して増加し、類似団体平均を上回っているが、県平均と比較し低い数値となっている。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今後も資格審査等の適正化や各種手当への独自加算の見直しを含め、財政を圧迫する要因を抑制するよう努める。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62</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281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31750</xdr:rowOff>
    </xdr:from>
    <xdr:to>
      <xdr:col>24</xdr:col>
      <xdr:colOff>25400</xdr:colOff>
      <xdr:row>57</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8044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146050</xdr:rowOff>
    </xdr:from>
    <xdr:to>
      <xdr:col>19</xdr:col>
      <xdr:colOff>187325</xdr:colOff>
      <xdr:row>57</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747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146050</xdr:rowOff>
    </xdr:from>
    <xdr:to>
      <xdr:col>15</xdr:col>
      <xdr:colOff>98425</xdr:colOff>
      <xdr:row>56</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747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146050</xdr:rowOff>
    </xdr:from>
    <xdr:to>
      <xdr:col>11</xdr:col>
      <xdr:colOff>9525</xdr:colOff>
      <xdr:row>56</xdr:row>
      <xdr:rowOff>165100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747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10177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152400</xdr:rowOff>
    </xdr:from>
    <xdr:to>
      <xdr:col>20</xdr:col>
      <xdr:colOff>38100</xdr:colOff>
      <xdr:row>57</xdr:row>
      <xdr:rowOff>82550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95250</xdr:rowOff>
    </xdr:from>
    <xdr:to>
      <xdr:col>15</xdr:col>
      <xdr:colOff>149225</xdr:colOff>
      <xdr:row>57</xdr:row>
      <xdr:rowOff>25400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35577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95250</xdr:rowOff>
    </xdr:from>
    <xdr:to>
      <xdr:col>11</xdr:col>
      <xdr:colOff>60325</xdr:colOff>
      <xdr:row>57</xdr:row>
      <xdr:rowOff>25400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35577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その他に係る経常収支比率は、前年と比較して大幅に減少しており、類似団体や県平均と比較して低い数値となっている。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大幅に減少した要因として、令和５年度に漁業集落環境整備事業特別会計と公共下水道事業特別会計が統合され、下水道事業会計となり、前年まで繰出金として計上していた費用を補助金で計上したた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現状の数値を維持するため、引き続き上水道事業において、経費削減に努めるとともに、独立採算の原則に立ち返った料金の適正化等により、税収を主な財源とする普通会計の負担額を減らしていくよう努める。</a:t>
          </a:r>
        </a:p>
        <a:p>
          <a:endParaRPr kumimoji="1" lang="ja-JP" altLang="en-US"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59</xdr:row>
      <xdr:rowOff>115570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95740"/>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87647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115570</xdr:rowOff>
    </xdr:from>
    <xdr:to>
      <xdr:col>82</xdr:col>
      <xdr:colOff>196850</xdr:colOff>
      <xdr:row>59</xdr:row>
      <xdr:rowOff>115570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23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134620</xdr:rowOff>
    </xdr:from>
    <xdr:to>
      <xdr:col>82</xdr:col>
      <xdr:colOff>107950</xdr:colOff>
      <xdr:row>59</xdr:row>
      <xdr:rowOff>123190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392920"/>
          <a:ext cx="838200" cy="84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135907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5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54610</xdr:rowOff>
    </xdr:from>
    <xdr:to>
      <xdr:col>78</xdr:col>
      <xdr:colOff>69850</xdr:colOff>
      <xdr:row>59</xdr:row>
      <xdr:rowOff>123190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101701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54610</xdr:rowOff>
    </xdr:from>
    <xdr:to>
      <xdr:col>73</xdr:col>
      <xdr:colOff>180975</xdr:colOff>
      <xdr:row>59</xdr:row>
      <xdr:rowOff>146050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101701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30480</xdr:rowOff>
    </xdr:from>
    <xdr:to>
      <xdr:col>74</xdr:col>
      <xdr:colOff>31750</xdr:colOff>
      <xdr:row>56</xdr:row>
      <xdr:rowOff>132080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142257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146050</xdr:rowOff>
    </xdr:from>
    <xdr:to>
      <xdr:col>69</xdr:col>
      <xdr:colOff>92075</xdr:colOff>
      <xdr:row>60</xdr:row>
      <xdr:rowOff>73660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102616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47007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83820</xdr:rowOff>
    </xdr:from>
    <xdr:to>
      <xdr:col>82</xdr:col>
      <xdr:colOff>158750</xdr:colOff>
      <xdr:row>55</xdr:row>
      <xdr:rowOff>13970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100347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72390</xdr:rowOff>
    </xdr:from>
    <xdr:to>
      <xdr:col>78</xdr:col>
      <xdr:colOff>120650</xdr:colOff>
      <xdr:row>60</xdr:row>
      <xdr:rowOff>2540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158767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1027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3810</xdr:rowOff>
    </xdr:from>
    <xdr:to>
      <xdr:col>74</xdr:col>
      <xdr:colOff>31750</xdr:colOff>
      <xdr:row>59</xdr:row>
      <xdr:rowOff>105410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90187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20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95250</xdr:rowOff>
    </xdr:from>
    <xdr:to>
      <xdr:col>69</xdr:col>
      <xdr:colOff>142875</xdr:colOff>
      <xdr:row>60</xdr:row>
      <xdr:rowOff>25400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22860</xdr:rowOff>
    </xdr:from>
    <xdr:to>
      <xdr:col>65</xdr:col>
      <xdr:colOff>53975</xdr:colOff>
      <xdr:row>60</xdr:row>
      <xdr:rowOff>124460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109237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補助費等に係る経常収支比率は、前年と比較して大幅に増加しており、類似団体、県平均と比較しても高い数値となっている。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大幅に増加した要因として、令和５年度に漁業集落環境整備事業特別会計と公共下水道事業特別会計が統合され、下水道事業会計となり、前年まで繰出金として計上していた費用を補助金で計上したためである。　</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将来的にも一部事務組合の施設の老朽化に伴い改修等が計画されており、当該負担金の増額が予想される。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引き続き、各種団体への補助金については、実績、成果等で精査の上、慣例的な補助の廃止、見直し等により適正な交付を行えるよう徹底し、補助費の抑制に努める。</a:t>
          </a: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94996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55716"/>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19558</xdr:rowOff>
    </xdr:from>
    <xdr:to>
      <xdr:col>82</xdr:col>
      <xdr:colOff>107950</xdr:colOff>
      <xdr:row>39</xdr:row>
      <xdr:rowOff>138430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363208"/>
          <a:ext cx="838200" cy="46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90441</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62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149860</xdr:rowOff>
    </xdr:from>
    <xdr:to>
      <xdr:col>78</xdr:col>
      <xdr:colOff>69850</xdr:colOff>
      <xdr:row>37</xdr:row>
      <xdr:rowOff>19558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3220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149860</xdr:rowOff>
    </xdr:from>
    <xdr:to>
      <xdr:col>73</xdr:col>
      <xdr:colOff>180975</xdr:colOff>
      <xdr:row>37</xdr:row>
      <xdr:rowOff>56134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32206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149352</xdr:rowOff>
    </xdr:from>
    <xdr:to>
      <xdr:col>74</xdr:col>
      <xdr:colOff>31750</xdr:colOff>
      <xdr:row>37</xdr:row>
      <xdr:rowOff>79502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64279</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56134</xdr:rowOff>
    </xdr:from>
    <xdr:to>
      <xdr:col>69</xdr:col>
      <xdr:colOff>92075</xdr:colOff>
      <xdr:row>37</xdr:row>
      <xdr:rowOff>69850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3997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98823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80535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87630</xdr:rowOff>
    </xdr:from>
    <xdr:to>
      <xdr:col>82</xdr:col>
      <xdr:colOff>158750</xdr:colOff>
      <xdr:row>40</xdr:row>
      <xdr:rowOff>17780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59707</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140208</xdr:rowOff>
    </xdr:from>
    <xdr:to>
      <xdr:col>78</xdr:col>
      <xdr:colOff>120650</xdr:colOff>
      <xdr:row>37</xdr:row>
      <xdr:rowOff>70358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39387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5334</xdr:rowOff>
    </xdr:from>
    <xdr:to>
      <xdr:col>69</xdr:col>
      <xdr:colOff>142875</xdr:colOff>
      <xdr:row>37</xdr:row>
      <xdr:rowOff>106934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91711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公債費に係る経常収支比率は、前年と比較すると同値となっており、県平均と比較して低い数値となっているが、類似団体と比較すると高い数値となっている。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今後、元金償還額に対し地方債の新規発行額が上回らないよう適正な事業選定及び新規地方債発行を抑制し、公債費の縮減に努める。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85089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17120"/>
          <a:ext cx="0" cy="128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57166</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85089</xdr:rowOff>
    </xdr:from>
    <xdr:to>
      <xdr:col>24</xdr:col>
      <xdr:colOff>114300</xdr:colOff>
      <xdr:row>80</xdr:row>
      <xdr:rowOff>85089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138430</xdr:rowOff>
    </xdr:from>
    <xdr:to>
      <xdr:col>24</xdr:col>
      <xdr:colOff>25400</xdr:colOff>
      <xdr:row>76</xdr:row>
      <xdr:rowOff>138430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1686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43197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01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26670</xdr:rowOff>
    </xdr:from>
    <xdr:to>
      <xdr:col>24</xdr:col>
      <xdr:colOff>76200</xdr:colOff>
      <xdr:row>76</xdr:row>
      <xdr:rowOff>128270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73661</xdr:rowOff>
    </xdr:from>
    <xdr:to>
      <xdr:col>19</xdr:col>
      <xdr:colOff>187325</xdr:colOff>
      <xdr:row>76</xdr:row>
      <xdr:rowOff>138430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10386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41911</xdr:rowOff>
    </xdr:from>
    <xdr:to>
      <xdr:col>20</xdr:col>
      <xdr:colOff>38100</xdr:colOff>
      <xdr:row>76</xdr:row>
      <xdr:rowOff>143511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153687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40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73661</xdr:rowOff>
    </xdr:from>
    <xdr:to>
      <xdr:col>15</xdr:col>
      <xdr:colOff>98425</xdr:colOff>
      <xdr:row>76</xdr:row>
      <xdr:rowOff>107950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1038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3811</xdr:rowOff>
    </xdr:from>
    <xdr:to>
      <xdr:col>15</xdr:col>
      <xdr:colOff>149225</xdr:colOff>
      <xdr:row>76</xdr:row>
      <xdr:rowOff>105411</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115587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100330</xdr:rowOff>
    </xdr:from>
    <xdr:to>
      <xdr:col>11</xdr:col>
      <xdr:colOff>9525</xdr:colOff>
      <xdr:row>76</xdr:row>
      <xdr:rowOff>107950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1305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153687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143527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87630</xdr:rowOff>
    </xdr:from>
    <xdr:to>
      <xdr:col>24</xdr:col>
      <xdr:colOff>76200</xdr:colOff>
      <xdr:row>77</xdr:row>
      <xdr:rowOff>17780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59707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08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87630</xdr:rowOff>
    </xdr:from>
    <xdr:to>
      <xdr:col>20</xdr:col>
      <xdr:colOff>38100</xdr:colOff>
      <xdr:row>77</xdr:row>
      <xdr:rowOff>17780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2557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204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22861</xdr:rowOff>
    </xdr:from>
    <xdr:to>
      <xdr:col>15</xdr:col>
      <xdr:colOff>149225</xdr:colOff>
      <xdr:row>76</xdr:row>
      <xdr:rowOff>124461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109238</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57150</xdr:rowOff>
    </xdr:from>
    <xdr:to>
      <xdr:col>11</xdr:col>
      <xdr:colOff>60325</xdr:colOff>
      <xdr:row>76</xdr:row>
      <xdr:rowOff>158750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143527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49530</xdr:rowOff>
    </xdr:from>
    <xdr:to>
      <xdr:col>6</xdr:col>
      <xdr:colOff>171450</xdr:colOff>
      <xdr:row>76</xdr:row>
      <xdr:rowOff>151130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161307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公債費以外に係る経常収支比率は、前年と比較して減少しており、県平均、類似団体と比較しても低い数値となっている。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今後についても、比率減少のために、徹底した歳出削減と公営企業会計が独立して運営できるよう努力し、一般会計からの繰出金、補助金の抑制が強く求められる。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124714</xdr:rowOff>
    </xdr:from>
    <xdr:to>
      <xdr:col>82</xdr:col>
      <xdr:colOff>107950</xdr:colOff>
      <xdr:row>79</xdr:row>
      <xdr:rowOff>106426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469114"/>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39641</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1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124714</xdr:rowOff>
    </xdr:from>
    <xdr:to>
      <xdr:col>82</xdr:col>
      <xdr:colOff>196850</xdr:colOff>
      <xdr:row>72</xdr:row>
      <xdr:rowOff>124714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4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129286</xdr:rowOff>
    </xdr:from>
    <xdr:to>
      <xdr:col>82</xdr:col>
      <xdr:colOff>107950</xdr:colOff>
      <xdr:row>74</xdr:row>
      <xdr:rowOff>163576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281658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84853</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772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112776</xdr:rowOff>
    </xdr:from>
    <xdr:to>
      <xdr:col>82</xdr:col>
      <xdr:colOff>158750</xdr:colOff>
      <xdr:row>75</xdr:row>
      <xdr:rowOff>42926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80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72136</xdr:rowOff>
    </xdr:from>
    <xdr:to>
      <xdr:col>78</xdr:col>
      <xdr:colOff>69850</xdr:colOff>
      <xdr:row>74</xdr:row>
      <xdr:rowOff>163576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275943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72136</xdr:rowOff>
    </xdr:from>
    <xdr:to>
      <xdr:col>73</xdr:col>
      <xdr:colOff>180975</xdr:colOff>
      <xdr:row>75</xdr:row>
      <xdr:rowOff>65278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275943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16764</xdr:rowOff>
    </xdr:from>
    <xdr:to>
      <xdr:col>74</xdr:col>
      <xdr:colOff>31750</xdr:colOff>
      <xdr:row>74</xdr:row>
      <xdr:rowOff>118364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27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128541</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47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65278</xdr:rowOff>
    </xdr:from>
    <xdr:to>
      <xdr:col>69</xdr:col>
      <xdr:colOff>92075</xdr:colOff>
      <xdr:row>75</xdr:row>
      <xdr:rowOff>129286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29240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103632</xdr:rowOff>
    </xdr:from>
    <xdr:to>
      <xdr:col>69</xdr:col>
      <xdr:colOff>142875</xdr:colOff>
      <xdr:row>75</xdr:row>
      <xdr:rowOff>33782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279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43959</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126492</xdr:rowOff>
    </xdr:from>
    <xdr:to>
      <xdr:col>65</xdr:col>
      <xdr:colOff>53975</xdr:colOff>
      <xdr:row>75</xdr:row>
      <xdr:rowOff>56642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28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66819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58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78486</xdr:rowOff>
    </xdr:from>
    <xdr:to>
      <xdr:col>82</xdr:col>
      <xdr:colOff>158750</xdr:colOff>
      <xdr:row>75</xdr:row>
      <xdr:rowOff>8636</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276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95013</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610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112776</xdr:rowOff>
    </xdr:from>
    <xdr:to>
      <xdr:col>78</xdr:col>
      <xdr:colOff>120650</xdr:colOff>
      <xdr:row>75</xdr:row>
      <xdr:rowOff>42926</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27703</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886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21336</xdr:rowOff>
    </xdr:from>
    <xdr:to>
      <xdr:col>74</xdr:col>
      <xdr:colOff>31750</xdr:colOff>
      <xdr:row>74</xdr:row>
      <xdr:rowOff>122936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27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107713</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795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14478</xdr:rowOff>
    </xdr:from>
    <xdr:to>
      <xdr:col>69</xdr:col>
      <xdr:colOff>142875</xdr:colOff>
      <xdr:row>75</xdr:row>
      <xdr:rowOff>116078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100855</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95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78486</xdr:rowOff>
    </xdr:from>
    <xdr:to>
      <xdr:col>65</xdr:col>
      <xdr:colOff>53975</xdr:colOff>
      <xdr:row>76</xdr:row>
      <xdr:rowOff>8635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164864</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02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和歌山県由良町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62001</xdr:rowOff>
    </xdr:from>
    <xdr:to>
      <xdr:col>29</xdr:col>
      <xdr:colOff>127000</xdr:colOff>
      <xdr:row>20</xdr:row>
      <xdr:rowOff>89845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67026"/>
          <a:ext cx="0" cy="1399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61922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89845</xdr:rowOff>
    </xdr:from>
    <xdr:to>
      <xdr:col>30</xdr:col>
      <xdr:colOff>25400</xdr:colOff>
      <xdr:row>20</xdr:row>
      <xdr:rowOff>89845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66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148378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62001</xdr:rowOff>
    </xdr:from>
    <xdr:to>
      <xdr:col>30</xdr:col>
      <xdr:colOff>25400</xdr:colOff>
      <xdr:row>12</xdr:row>
      <xdr:rowOff>62001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67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127655</xdr:rowOff>
    </xdr:from>
    <xdr:to>
      <xdr:col>29</xdr:col>
      <xdr:colOff>127000</xdr:colOff>
      <xdr:row>18</xdr:row>
      <xdr:rowOff>167424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61380"/>
          <a:ext cx="647700" cy="39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93542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84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77015</xdr:rowOff>
    </xdr:from>
    <xdr:to>
      <xdr:col>29</xdr:col>
      <xdr:colOff>177800</xdr:colOff>
      <xdr:row>18</xdr:row>
      <xdr:rowOff>7165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39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167424</xdr:rowOff>
    </xdr:from>
    <xdr:to>
      <xdr:col>26</xdr:col>
      <xdr:colOff>50800</xdr:colOff>
      <xdr:row>19</xdr:row>
      <xdr:rowOff>28199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301149"/>
          <a:ext cx="698500" cy="32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119009</xdr:rowOff>
    </xdr:from>
    <xdr:to>
      <xdr:col>26</xdr:col>
      <xdr:colOff>101600</xdr:colOff>
      <xdr:row>18</xdr:row>
      <xdr:rowOff>49159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81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59336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50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28199</xdr:rowOff>
    </xdr:from>
    <xdr:to>
      <xdr:col>22</xdr:col>
      <xdr:colOff>114300</xdr:colOff>
      <xdr:row>19</xdr:row>
      <xdr:rowOff>49581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333374"/>
          <a:ext cx="698500" cy="21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163990</xdr:rowOff>
    </xdr:from>
    <xdr:to>
      <xdr:col>22</xdr:col>
      <xdr:colOff>165100</xdr:colOff>
      <xdr:row>18</xdr:row>
      <xdr:rowOff>94140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262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104317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9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49581</xdr:rowOff>
    </xdr:from>
    <xdr:to>
      <xdr:col>18</xdr:col>
      <xdr:colOff>177800</xdr:colOff>
      <xdr:row>19</xdr:row>
      <xdr:rowOff>74498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54756"/>
          <a:ext cx="698500" cy="24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23889</xdr:rowOff>
    </xdr:from>
    <xdr:to>
      <xdr:col>19</xdr:col>
      <xdr:colOff>38100</xdr:colOff>
      <xdr:row>18</xdr:row>
      <xdr:rowOff>125488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5761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135666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51351</xdr:rowOff>
    </xdr:from>
    <xdr:to>
      <xdr:col>15</xdr:col>
      <xdr:colOff>101600</xdr:colOff>
      <xdr:row>18</xdr:row>
      <xdr:rowOff>152951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85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163128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53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76855</xdr:rowOff>
    </xdr:from>
    <xdr:to>
      <xdr:col>29</xdr:col>
      <xdr:colOff>177800</xdr:colOff>
      <xdr:row>19</xdr:row>
      <xdr:rowOff>7005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10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48932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8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116624</xdr:rowOff>
    </xdr:from>
    <xdr:to>
      <xdr:col>26</xdr:col>
      <xdr:colOff>101600</xdr:colOff>
      <xdr:row>19</xdr:row>
      <xdr:rowOff>46774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50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31551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36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148849</xdr:rowOff>
    </xdr:from>
    <xdr:to>
      <xdr:col>22</xdr:col>
      <xdr:colOff>165100</xdr:colOff>
      <xdr:row>19</xdr:row>
      <xdr:rowOff>78999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82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63776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68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170231</xdr:rowOff>
    </xdr:from>
    <xdr:to>
      <xdr:col>19</xdr:col>
      <xdr:colOff>38100</xdr:colOff>
      <xdr:row>19</xdr:row>
      <xdr:rowOff>100381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03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85158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9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23698</xdr:rowOff>
    </xdr:from>
    <xdr:to>
      <xdr:col>15</xdr:col>
      <xdr:colOff>101600</xdr:colOff>
      <xdr:row>19</xdr:row>
      <xdr:rowOff>125298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28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110075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1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331109</xdr:rowOff>
    </xdr:from>
    <xdr:to>
      <xdr:col>29</xdr:col>
      <xdr:colOff>127000</xdr:colOff>
      <xdr:row>38</xdr:row>
      <xdr:rowOff>19710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55659"/>
          <a:ext cx="0" cy="123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334687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5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19710</xdr:rowOff>
    </xdr:from>
    <xdr:to>
      <xdr:col>30</xdr:col>
      <xdr:colOff>25400</xdr:colOff>
      <xdr:row>38</xdr:row>
      <xdr:rowOff>19710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87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74586</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9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331109</xdr:rowOff>
    </xdr:from>
    <xdr:to>
      <xdr:col>30</xdr:col>
      <xdr:colOff>25400</xdr:colOff>
      <xdr:row>33</xdr:row>
      <xdr:rowOff>331109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55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99782</xdr:rowOff>
    </xdr:from>
    <xdr:to>
      <xdr:col>29</xdr:col>
      <xdr:colOff>127000</xdr:colOff>
      <xdr:row>35</xdr:row>
      <xdr:rowOff>110899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710132"/>
          <a:ext cx="647700" cy="11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204602</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14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232525</xdr:rowOff>
    </xdr:from>
    <xdr:to>
      <xdr:col>29</xdr:col>
      <xdr:colOff>177800</xdr:colOff>
      <xdr:row>35</xdr:row>
      <xdr:rowOff>334125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42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110899</xdr:rowOff>
    </xdr:from>
    <xdr:to>
      <xdr:col>26</xdr:col>
      <xdr:colOff>50800</xdr:colOff>
      <xdr:row>35</xdr:row>
      <xdr:rowOff>172148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721249"/>
          <a:ext cx="698500" cy="61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234033</xdr:rowOff>
    </xdr:from>
    <xdr:to>
      <xdr:col>26</xdr:col>
      <xdr:colOff>101600</xdr:colOff>
      <xdr:row>35</xdr:row>
      <xdr:rowOff>335633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4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320410</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30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172148</xdr:rowOff>
    </xdr:from>
    <xdr:to>
      <xdr:col>22</xdr:col>
      <xdr:colOff>114300</xdr:colOff>
      <xdr:row>35</xdr:row>
      <xdr:rowOff>212451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782498"/>
          <a:ext cx="698500" cy="40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263423</xdr:rowOff>
    </xdr:from>
    <xdr:to>
      <xdr:col>22</xdr:col>
      <xdr:colOff>165100</xdr:colOff>
      <xdr:row>36</xdr:row>
      <xdr:rowOff>22123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73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6900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6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212451</xdr:rowOff>
    </xdr:from>
    <xdr:to>
      <xdr:col>18</xdr:col>
      <xdr:colOff>177800</xdr:colOff>
      <xdr:row>35</xdr:row>
      <xdr:rowOff>233253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822801"/>
          <a:ext cx="698500" cy="20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282374</xdr:rowOff>
    </xdr:from>
    <xdr:to>
      <xdr:col>19</xdr:col>
      <xdr:colOff>38100</xdr:colOff>
      <xdr:row>36</xdr:row>
      <xdr:rowOff>41074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92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25851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299108</xdr:rowOff>
    </xdr:from>
    <xdr:to>
      <xdr:col>15</xdr:col>
      <xdr:colOff>101600</xdr:colOff>
      <xdr:row>36</xdr:row>
      <xdr:rowOff>57808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09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42585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9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48982</xdr:rowOff>
    </xdr:from>
    <xdr:to>
      <xdr:col>29</xdr:col>
      <xdr:colOff>177800</xdr:colOff>
      <xdr:row>35</xdr:row>
      <xdr:rowOff>150582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659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236959</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504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60099</xdr:rowOff>
    </xdr:from>
    <xdr:to>
      <xdr:col>26</xdr:col>
      <xdr:colOff>101600</xdr:colOff>
      <xdr:row>35</xdr:row>
      <xdr:rowOff>161699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670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171876</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439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121348</xdr:rowOff>
    </xdr:from>
    <xdr:to>
      <xdr:col>22</xdr:col>
      <xdr:colOff>165100</xdr:colOff>
      <xdr:row>35</xdr:row>
      <xdr:rowOff>222948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731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233125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500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161651</xdr:rowOff>
    </xdr:from>
    <xdr:to>
      <xdr:col>19</xdr:col>
      <xdr:colOff>38100</xdr:colOff>
      <xdr:row>35</xdr:row>
      <xdr:rowOff>263251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772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273428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54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182453</xdr:rowOff>
    </xdr:from>
    <xdr:to>
      <xdr:col>15</xdr:col>
      <xdr:colOff>101600</xdr:colOff>
      <xdr:row>35</xdr:row>
      <xdr:rowOff>284053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92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294230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561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和歌山県由良町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5,183
5,134
30.93
4,397,377
4,217,866
115,594
2,793,414
4,134,555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132.3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68761</xdr:rowOff>
    </xdr:from>
    <xdr:to>
      <xdr:col>24</xdr:col>
      <xdr:colOff>62865</xdr:colOff>
      <xdr:row>39</xdr:row>
      <xdr:rowOff>54368</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12261"/>
          <a:ext cx="1270" cy="152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58195</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54368</xdr:rowOff>
    </xdr:from>
    <xdr:to>
      <xdr:col>24</xdr:col>
      <xdr:colOff>152400</xdr:colOff>
      <xdr:row>39</xdr:row>
      <xdr:rowOff>54368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15438</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8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68761</xdr:rowOff>
    </xdr:from>
    <xdr:to>
      <xdr:col>24</xdr:col>
      <xdr:colOff>152400</xdr:colOff>
      <xdr:row>30</xdr:row>
      <xdr:rowOff>68761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1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67142</xdr:rowOff>
    </xdr:from>
    <xdr:to>
      <xdr:col>24</xdr:col>
      <xdr:colOff>63500</xdr:colOff>
      <xdr:row>38</xdr:row>
      <xdr:rowOff>84845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6582242"/>
          <a:ext cx="838200" cy="1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61101</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61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38224</xdr:rowOff>
    </xdr:from>
    <xdr:to>
      <xdr:col>24</xdr:col>
      <xdr:colOff>114300</xdr:colOff>
      <xdr:row>36</xdr:row>
      <xdr:rowOff>139824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1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67142</xdr:rowOff>
    </xdr:from>
    <xdr:to>
      <xdr:col>19</xdr:col>
      <xdr:colOff>177800</xdr:colOff>
      <xdr:row>38</xdr:row>
      <xdr:rowOff>129413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582242"/>
          <a:ext cx="889000" cy="6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78997</xdr:rowOff>
    </xdr:from>
    <xdr:to>
      <xdr:col>20</xdr:col>
      <xdr:colOff>38100</xdr:colOff>
      <xdr:row>37</xdr:row>
      <xdr:rowOff>9147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25674</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02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129413</xdr:rowOff>
    </xdr:from>
    <xdr:to>
      <xdr:col>15</xdr:col>
      <xdr:colOff>50800</xdr:colOff>
      <xdr:row>38</xdr:row>
      <xdr:rowOff>167598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644513"/>
          <a:ext cx="889000" cy="3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105378</xdr:rowOff>
    </xdr:from>
    <xdr:to>
      <xdr:col>15</xdr:col>
      <xdr:colOff>101600</xdr:colOff>
      <xdr:row>37</xdr:row>
      <xdr:rowOff>35528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52055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05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167598</xdr:rowOff>
    </xdr:from>
    <xdr:to>
      <xdr:col>10</xdr:col>
      <xdr:colOff>114300</xdr:colOff>
      <xdr:row>39</xdr:row>
      <xdr:rowOff>70169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682698"/>
          <a:ext cx="889000" cy="7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143289</xdr:rowOff>
    </xdr:from>
    <xdr:to>
      <xdr:col>10</xdr:col>
      <xdr:colOff>165100</xdr:colOff>
      <xdr:row>37</xdr:row>
      <xdr:rowOff>73439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89966</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09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124306</xdr:rowOff>
    </xdr:from>
    <xdr:to>
      <xdr:col>6</xdr:col>
      <xdr:colOff>38100</xdr:colOff>
      <xdr:row>38</xdr:row>
      <xdr:rowOff>54456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70983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24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34045</xdr:rowOff>
    </xdr:from>
    <xdr:to>
      <xdr:col>24</xdr:col>
      <xdr:colOff>114300</xdr:colOff>
      <xdr:row>38</xdr:row>
      <xdr:rowOff>135645</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54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12472</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52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16342</xdr:rowOff>
    </xdr:from>
    <xdr:to>
      <xdr:col>20</xdr:col>
      <xdr:colOff>38100</xdr:colOff>
      <xdr:row>38</xdr:row>
      <xdr:rowOff>117942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53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109069</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6624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78613</xdr:rowOff>
    </xdr:from>
    <xdr:to>
      <xdr:col>15</xdr:col>
      <xdr:colOff>101600</xdr:colOff>
      <xdr:row>39</xdr:row>
      <xdr:rowOff>8763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59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171340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6686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116798</xdr:rowOff>
    </xdr:from>
    <xdr:to>
      <xdr:col>10</xdr:col>
      <xdr:colOff>165100</xdr:colOff>
      <xdr:row>39</xdr:row>
      <xdr:rowOff>46948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63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38075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72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19369</xdr:rowOff>
    </xdr:from>
    <xdr:to>
      <xdr:col>6</xdr:col>
      <xdr:colOff>38100</xdr:colOff>
      <xdr:row>39</xdr:row>
      <xdr:rowOff>120969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70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112096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79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52857</xdr:rowOff>
    </xdr:from>
    <xdr:to>
      <xdr:col>24</xdr:col>
      <xdr:colOff>62865</xdr:colOff>
      <xdr:row>58</xdr:row>
      <xdr:rowOff>92386</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625357"/>
          <a:ext cx="1270" cy="141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96213</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4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92386</xdr:rowOff>
    </xdr:from>
    <xdr:to>
      <xdr:col>24</xdr:col>
      <xdr:colOff>152400</xdr:colOff>
      <xdr:row>58</xdr:row>
      <xdr:rowOff>92386</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3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170984</xdr:rowOff>
    </xdr:from>
    <xdr:ext cx="690189"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400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52857</xdr:rowOff>
    </xdr:from>
    <xdr:to>
      <xdr:col>24</xdr:col>
      <xdr:colOff>152400</xdr:colOff>
      <xdr:row>50</xdr:row>
      <xdr:rowOff>52857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62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27705</xdr:rowOff>
    </xdr:from>
    <xdr:to>
      <xdr:col>24</xdr:col>
      <xdr:colOff>63500</xdr:colOff>
      <xdr:row>58</xdr:row>
      <xdr:rowOff>35202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3797300" y="9971805"/>
          <a:ext cx="838200" cy="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146465</xdr:rowOff>
    </xdr:from>
    <xdr:ext cx="599010"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7476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123588</xdr:rowOff>
    </xdr:from>
    <xdr:to>
      <xdr:col>24</xdr:col>
      <xdr:colOff>114300</xdr:colOff>
      <xdr:row>58</xdr:row>
      <xdr:rowOff>53738</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27705</xdr:rowOff>
    </xdr:from>
    <xdr:to>
      <xdr:col>19</xdr:col>
      <xdr:colOff>177800</xdr:colOff>
      <xdr:row>58</xdr:row>
      <xdr:rowOff>38022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9971805"/>
          <a:ext cx="889000" cy="1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128687</xdr:rowOff>
    </xdr:from>
    <xdr:to>
      <xdr:col>20</xdr:col>
      <xdr:colOff>38100</xdr:colOff>
      <xdr:row>58</xdr:row>
      <xdr:rowOff>58837</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9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75364</xdr:rowOff>
    </xdr:from>
    <xdr:ext cx="59901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497795" y="967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30063</xdr:rowOff>
    </xdr:from>
    <xdr:to>
      <xdr:col>15</xdr:col>
      <xdr:colOff>50800</xdr:colOff>
      <xdr:row>58</xdr:row>
      <xdr:rowOff>38022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019300" y="9974163"/>
          <a:ext cx="889000" cy="7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141191</xdr:rowOff>
    </xdr:from>
    <xdr:to>
      <xdr:col>15</xdr:col>
      <xdr:colOff>101600</xdr:colOff>
      <xdr:row>58</xdr:row>
      <xdr:rowOff>71341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91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87868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08795" y="968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30063</xdr:rowOff>
    </xdr:from>
    <xdr:to>
      <xdr:col>10</xdr:col>
      <xdr:colOff>114300</xdr:colOff>
      <xdr:row>58</xdr:row>
      <xdr:rowOff>33773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1130300" y="9974163"/>
          <a:ext cx="889000" cy="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157146</xdr:rowOff>
    </xdr:from>
    <xdr:to>
      <xdr:col>10</xdr:col>
      <xdr:colOff>165100</xdr:colOff>
      <xdr:row>58</xdr:row>
      <xdr:rowOff>87296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9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78423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19795" y="1002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156938</xdr:rowOff>
    </xdr:from>
    <xdr:to>
      <xdr:col>6</xdr:col>
      <xdr:colOff>38100</xdr:colOff>
      <xdr:row>58</xdr:row>
      <xdr:rowOff>87088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9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78215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30795" y="1002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155852</xdr:rowOff>
    </xdr:from>
    <xdr:to>
      <xdr:col>24</xdr:col>
      <xdr:colOff>114300</xdr:colOff>
      <xdr:row>58</xdr:row>
      <xdr:rowOff>86002</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92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102015</xdr:rowOff>
    </xdr:from>
    <xdr:ext cx="599010"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874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148355</xdr:rowOff>
    </xdr:from>
    <xdr:to>
      <xdr:col>20</xdr:col>
      <xdr:colOff>38100</xdr:colOff>
      <xdr:row>58</xdr:row>
      <xdr:rowOff>78505</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92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69632</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497795" y="1001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158672</xdr:rowOff>
    </xdr:from>
    <xdr:to>
      <xdr:col>15</xdr:col>
      <xdr:colOff>101600</xdr:colOff>
      <xdr:row>58</xdr:row>
      <xdr:rowOff>88822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93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79949</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08795" y="10024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150713</xdr:rowOff>
    </xdr:from>
    <xdr:to>
      <xdr:col>10</xdr:col>
      <xdr:colOff>165100</xdr:colOff>
      <xdr:row>58</xdr:row>
      <xdr:rowOff>80863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92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97390</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19795" y="969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154423</xdr:rowOff>
    </xdr:from>
    <xdr:to>
      <xdr:col>6</xdr:col>
      <xdr:colOff>38100</xdr:colOff>
      <xdr:row>58</xdr:row>
      <xdr:rowOff>84573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92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101100</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30795" y="9702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140824</xdr:rowOff>
    </xdr:from>
    <xdr:to>
      <xdr:col>24</xdr:col>
      <xdr:colOff>62865</xdr:colOff>
      <xdr:row>79</xdr:row>
      <xdr:rowOff>20162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42324"/>
          <a:ext cx="1270" cy="1422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23989</xdr:rowOff>
    </xdr:from>
    <xdr:ext cx="469744"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6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20162</xdr:rowOff>
    </xdr:from>
    <xdr:to>
      <xdr:col>24</xdr:col>
      <xdr:colOff>152400</xdr:colOff>
      <xdr:row>79</xdr:row>
      <xdr:rowOff>20162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6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87501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140824</xdr:rowOff>
    </xdr:from>
    <xdr:to>
      <xdr:col>24</xdr:col>
      <xdr:colOff>152400</xdr:colOff>
      <xdr:row>70</xdr:row>
      <xdr:rowOff>140824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4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145986</xdr:rowOff>
    </xdr:from>
    <xdr:to>
      <xdr:col>24</xdr:col>
      <xdr:colOff>63500</xdr:colOff>
      <xdr:row>78</xdr:row>
      <xdr:rowOff>155360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3519086"/>
          <a:ext cx="838200" cy="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45330</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75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22453</xdr:rowOff>
    </xdr:from>
    <xdr:to>
      <xdr:col>24</xdr:col>
      <xdr:colOff>114300</xdr:colOff>
      <xdr:row>77</xdr:row>
      <xdr:rowOff>124053</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145986</xdr:rowOff>
    </xdr:from>
    <xdr:to>
      <xdr:col>19</xdr:col>
      <xdr:colOff>177800</xdr:colOff>
      <xdr:row>78</xdr:row>
      <xdr:rowOff>168808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519086"/>
          <a:ext cx="889000" cy="2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164148</xdr:rowOff>
    </xdr:from>
    <xdr:to>
      <xdr:col>20</xdr:col>
      <xdr:colOff>38100</xdr:colOff>
      <xdr:row>77</xdr:row>
      <xdr:rowOff>94298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19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110824</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29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125812</xdr:rowOff>
    </xdr:from>
    <xdr:to>
      <xdr:col>15</xdr:col>
      <xdr:colOff>50800</xdr:colOff>
      <xdr:row>78</xdr:row>
      <xdr:rowOff>168808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498912"/>
          <a:ext cx="889000" cy="4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155766</xdr:rowOff>
    </xdr:from>
    <xdr:to>
      <xdr:col>15</xdr:col>
      <xdr:colOff>101600</xdr:colOff>
      <xdr:row>77</xdr:row>
      <xdr:rowOff>85916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8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102443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296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125812</xdr:rowOff>
    </xdr:from>
    <xdr:to>
      <xdr:col>10</xdr:col>
      <xdr:colOff>114300</xdr:colOff>
      <xdr:row>78</xdr:row>
      <xdr:rowOff>140329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498912"/>
          <a:ext cx="889000" cy="1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53715</xdr:rowOff>
    </xdr:from>
    <xdr:to>
      <xdr:col>10</xdr:col>
      <xdr:colOff>165100</xdr:colOff>
      <xdr:row>77</xdr:row>
      <xdr:rowOff>155315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5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392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303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150413</xdr:rowOff>
    </xdr:from>
    <xdr:to>
      <xdr:col>6</xdr:col>
      <xdr:colOff>38100</xdr:colOff>
      <xdr:row>78</xdr:row>
      <xdr:rowOff>80563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3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97090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12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104560</xdr:rowOff>
    </xdr:from>
    <xdr:to>
      <xdr:col>24</xdr:col>
      <xdr:colOff>114300</xdr:colOff>
      <xdr:row>79</xdr:row>
      <xdr:rowOff>34710</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4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19487</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39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95186</xdr:rowOff>
    </xdr:from>
    <xdr:to>
      <xdr:col>20</xdr:col>
      <xdr:colOff>38100</xdr:colOff>
      <xdr:row>79</xdr:row>
      <xdr:rowOff>25336</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46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16463</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56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118008</xdr:rowOff>
    </xdr:from>
    <xdr:to>
      <xdr:col>15</xdr:col>
      <xdr:colOff>101600</xdr:colOff>
      <xdr:row>79</xdr:row>
      <xdr:rowOff>48158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49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39285</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583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75012</xdr:rowOff>
    </xdr:from>
    <xdr:to>
      <xdr:col>10</xdr:col>
      <xdr:colOff>165100</xdr:colOff>
      <xdr:row>79</xdr:row>
      <xdr:rowOff>5162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44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167739</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54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89529</xdr:rowOff>
    </xdr:from>
    <xdr:to>
      <xdr:col>6</xdr:col>
      <xdr:colOff>38100</xdr:colOff>
      <xdr:row>79</xdr:row>
      <xdr:rowOff>19679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4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10806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5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72405</xdr:rowOff>
    </xdr:from>
    <xdr:to>
      <xdr:col>24</xdr:col>
      <xdr:colOff>62865</xdr:colOff>
      <xdr:row>98</xdr:row>
      <xdr:rowOff>90007</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02905"/>
          <a:ext cx="1270" cy="1389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93834</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8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90007</xdr:rowOff>
    </xdr:from>
    <xdr:to>
      <xdr:col>24</xdr:col>
      <xdr:colOff>152400</xdr:colOff>
      <xdr:row>98</xdr:row>
      <xdr:rowOff>90007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89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19082</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7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72405</xdr:rowOff>
    </xdr:from>
    <xdr:to>
      <xdr:col>24</xdr:col>
      <xdr:colOff>152400</xdr:colOff>
      <xdr:row>90</xdr:row>
      <xdr:rowOff>72405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0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89822</xdr:rowOff>
    </xdr:from>
    <xdr:to>
      <xdr:col>24</xdr:col>
      <xdr:colOff>63500</xdr:colOff>
      <xdr:row>97</xdr:row>
      <xdr:rowOff>33434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549022"/>
          <a:ext cx="838200" cy="11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68702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56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45825</xdr:rowOff>
    </xdr:from>
    <xdr:to>
      <xdr:col>24</xdr:col>
      <xdr:colOff>114300</xdr:colOff>
      <xdr:row>96</xdr:row>
      <xdr:rowOff>147425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0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89822</xdr:rowOff>
    </xdr:from>
    <xdr:to>
      <xdr:col>19</xdr:col>
      <xdr:colOff>177800</xdr:colOff>
      <xdr:row>96</xdr:row>
      <xdr:rowOff>157868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549022"/>
          <a:ext cx="889000" cy="6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105305</xdr:rowOff>
    </xdr:from>
    <xdr:to>
      <xdr:col>20</xdr:col>
      <xdr:colOff>38100</xdr:colOff>
      <xdr:row>97</xdr:row>
      <xdr:rowOff>35455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56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26582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5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157868</xdr:rowOff>
    </xdr:from>
    <xdr:to>
      <xdr:col>15</xdr:col>
      <xdr:colOff>50800</xdr:colOff>
      <xdr:row>97</xdr:row>
      <xdr:rowOff>68453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617068"/>
          <a:ext cx="889000" cy="8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161846</xdr:rowOff>
    </xdr:from>
    <xdr:to>
      <xdr:col>15</xdr:col>
      <xdr:colOff>101600</xdr:colOff>
      <xdr:row>96</xdr:row>
      <xdr:rowOff>91996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108523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2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68453</xdr:rowOff>
    </xdr:from>
    <xdr:to>
      <xdr:col>10</xdr:col>
      <xdr:colOff>114300</xdr:colOff>
      <xdr:row>97</xdr:row>
      <xdr:rowOff>129141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699103"/>
          <a:ext cx="889000" cy="6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42973</xdr:rowOff>
    </xdr:from>
    <xdr:to>
      <xdr:col>10</xdr:col>
      <xdr:colOff>165100</xdr:colOff>
      <xdr:row>97</xdr:row>
      <xdr:rowOff>144573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135700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76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69208</xdr:rowOff>
    </xdr:from>
    <xdr:to>
      <xdr:col>6</xdr:col>
      <xdr:colOff>38100</xdr:colOff>
      <xdr:row>97</xdr:row>
      <xdr:rowOff>170808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15885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47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154084</xdr:rowOff>
    </xdr:from>
    <xdr:to>
      <xdr:col>24</xdr:col>
      <xdr:colOff>114300</xdr:colOff>
      <xdr:row>97</xdr:row>
      <xdr:rowOff>84234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61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132511</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59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39022</xdr:rowOff>
    </xdr:from>
    <xdr:to>
      <xdr:col>20</xdr:col>
      <xdr:colOff>38100</xdr:colOff>
      <xdr:row>96</xdr:row>
      <xdr:rowOff>140622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49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157149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27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107068</xdr:rowOff>
    </xdr:from>
    <xdr:to>
      <xdr:col>15</xdr:col>
      <xdr:colOff>101600</xdr:colOff>
      <xdr:row>97</xdr:row>
      <xdr:rowOff>37218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56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28345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65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17653</xdr:rowOff>
    </xdr:from>
    <xdr:to>
      <xdr:col>10</xdr:col>
      <xdr:colOff>165100</xdr:colOff>
      <xdr:row>97</xdr:row>
      <xdr:rowOff>119253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64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135780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42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78341</xdr:rowOff>
    </xdr:from>
    <xdr:to>
      <xdr:col>6</xdr:col>
      <xdr:colOff>38100</xdr:colOff>
      <xdr:row>98</xdr:row>
      <xdr:rowOff>8491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70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171068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80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43825</xdr:rowOff>
    </xdr:from>
    <xdr:to>
      <xdr:col>54</xdr:col>
      <xdr:colOff>189865</xdr:colOff>
      <xdr:row>37</xdr:row>
      <xdr:rowOff>54597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187325"/>
          <a:ext cx="1270" cy="1210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58424</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40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54597</xdr:rowOff>
    </xdr:from>
    <xdr:to>
      <xdr:col>55</xdr:col>
      <xdr:colOff>88900</xdr:colOff>
      <xdr:row>37</xdr:row>
      <xdr:rowOff>54597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39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161952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6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43825</xdr:rowOff>
    </xdr:from>
    <xdr:to>
      <xdr:col>55</xdr:col>
      <xdr:colOff>88900</xdr:colOff>
      <xdr:row>30</xdr:row>
      <xdr:rowOff>43825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18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156776</xdr:rowOff>
    </xdr:from>
    <xdr:to>
      <xdr:col>55</xdr:col>
      <xdr:colOff>0</xdr:colOff>
      <xdr:row>35</xdr:row>
      <xdr:rowOff>22904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5814626"/>
          <a:ext cx="838200" cy="209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90407</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919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111980</xdr:rowOff>
    </xdr:from>
    <xdr:to>
      <xdr:col>55</xdr:col>
      <xdr:colOff>50800</xdr:colOff>
      <xdr:row>35</xdr:row>
      <xdr:rowOff>42130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94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22904</xdr:rowOff>
    </xdr:from>
    <xdr:to>
      <xdr:col>50</xdr:col>
      <xdr:colOff>114300</xdr:colOff>
      <xdr:row>35</xdr:row>
      <xdr:rowOff>43926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023654"/>
          <a:ext cx="889000" cy="2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122838</xdr:rowOff>
    </xdr:from>
    <xdr:to>
      <xdr:col>50</xdr:col>
      <xdr:colOff>165100</xdr:colOff>
      <xdr:row>35</xdr:row>
      <xdr:rowOff>52988</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69515</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727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138470</xdr:rowOff>
    </xdr:from>
    <xdr:to>
      <xdr:col>45</xdr:col>
      <xdr:colOff>177800</xdr:colOff>
      <xdr:row>35</xdr:row>
      <xdr:rowOff>43926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624870"/>
          <a:ext cx="889000" cy="41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167872</xdr:rowOff>
    </xdr:from>
    <xdr:to>
      <xdr:col>46</xdr:col>
      <xdr:colOff>38100</xdr:colOff>
      <xdr:row>35</xdr:row>
      <xdr:rowOff>98022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89149</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8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138470</xdr:rowOff>
    </xdr:from>
    <xdr:to>
      <xdr:col>41</xdr:col>
      <xdr:colOff>50800</xdr:colOff>
      <xdr:row>36</xdr:row>
      <xdr:rowOff>33899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624870"/>
          <a:ext cx="889000" cy="58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38105</xdr:rowOff>
    </xdr:from>
    <xdr:to>
      <xdr:col>41</xdr:col>
      <xdr:colOff>101600</xdr:colOff>
      <xdr:row>32</xdr:row>
      <xdr:rowOff>139705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156232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29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143920</xdr:rowOff>
    </xdr:from>
    <xdr:to>
      <xdr:col>36</xdr:col>
      <xdr:colOff>165100</xdr:colOff>
      <xdr:row>36</xdr:row>
      <xdr:rowOff>74070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90597</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591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105976</xdr:rowOff>
    </xdr:from>
    <xdr:to>
      <xdr:col>55</xdr:col>
      <xdr:colOff>50800</xdr:colOff>
      <xdr:row>34</xdr:row>
      <xdr:rowOff>36126</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76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128853</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615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143554</xdr:rowOff>
    </xdr:from>
    <xdr:to>
      <xdr:col>50</xdr:col>
      <xdr:colOff>165100</xdr:colOff>
      <xdr:row>35</xdr:row>
      <xdr:rowOff>73704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97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64831</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065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164576</xdr:rowOff>
    </xdr:from>
    <xdr:to>
      <xdr:col>46</xdr:col>
      <xdr:colOff>38100</xdr:colOff>
      <xdr:row>35</xdr:row>
      <xdr:rowOff>94726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99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111253</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769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87670</xdr:rowOff>
    </xdr:from>
    <xdr:to>
      <xdr:col>41</xdr:col>
      <xdr:colOff>101600</xdr:colOff>
      <xdr:row>33</xdr:row>
      <xdr:rowOff>17820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57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8947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666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154549</xdr:rowOff>
    </xdr:from>
    <xdr:to>
      <xdr:col>36</xdr:col>
      <xdr:colOff>165100</xdr:colOff>
      <xdr:row>36</xdr:row>
      <xdr:rowOff>84699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15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75826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24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82907</xdr:rowOff>
    </xdr:from>
    <xdr:to>
      <xdr:col>54</xdr:col>
      <xdr:colOff>189865</xdr:colOff>
      <xdr:row>59</xdr:row>
      <xdr:rowOff>58206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55407"/>
          <a:ext cx="1270" cy="15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62033</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7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58206</xdr:rowOff>
    </xdr:from>
    <xdr:to>
      <xdr:col>55</xdr:col>
      <xdr:colOff>88900</xdr:colOff>
      <xdr:row>59</xdr:row>
      <xdr:rowOff>58206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29584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3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82907</xdr:rowOff>
    </xdr:from>
    <xdr:to>
      <xdr:col>55</xdr:col>
      <xdr:colOff>88900</xdr:colOff>
      <xdr:row>50</xdr:row>
      <xdr:rowOff>82907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5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105931</xdr:rowOff>
    </xdr:from>
    <xdr:to>
      <xdr:col>55</xdr:col>
      <xdr:colOff>0</xdr:colOff>
      <xdr:row>58</xdr:row>
      <xdr:rowOff>139300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10050031"/>
          <a:ext cx="838200" cy="33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33535</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061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10658</xdr:rowOff>
    </xdr:from>
    <xdr:to>
      <xdr:col>55</xdr:col>
      <xdr:colOff>50800</xdr:colOff>
      <xdr:row>58</xdr:row>
      <xdr:rowOff>112258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105931</xdr:rowOff>
    </xdr:from>
    <xdr:to>
      <xdr:col>50</xdr:col>
      <xdr:colOff>114300</xdr:colOff>
      <xdr:row>58</xdr:row>
      <xdr:rowOff>169522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050031"/>
          <a:ext cx="889000" cy="6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37230</xdr:rowOff>
    </xdr:from>
    <xdr:to>
      <xdr:col>50</xdr:col>
      <xdr:colOff>165100</xdr:colOff>
      <xdr:row>58</xdr:row>
      <xdr:rowOff>138830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155357</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56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108342</xdr:rowOff>
    </xdr:from>
    <xdr:to>
      <xdr:col>45</xdr:col>
      <xdr:colOff>177800</xdr:colOff>
      <xdr:row>58</xdr:row>
      <xdr:rowOff>169522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052442"/>
          <a:ext cx="889000" cy="6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20232</xdr:rowOff>
    </xdr:from>
    <xdr:to>
      <xdr:col>46</xdr:col>
      <xdr:colOff>38100</xdr:colOff>
      <xdr:row>58</xdr:row>
      <xdr:rowOff>121832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138359</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3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82258</xdr:rowOff>
    </xdr:from>
    <xdr:to>
      <xdr:col>41</xdr:col>
      <xdr:colOff>50800</xdr:colOff>
      <xdr:row>58</xdr:row>
      <xdr:rowOff>108342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026358"/>
          <a:ext cx="889000" cy="2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12931</xdr:rowOff>
    </xdr:from>
    <xdr:to>
      <xdr:col>41</xdr:col>
      <xdr:colOff>101600</xdr:colOff>
      <xdr:row>58</xdr:row>
      <xdr:rowOff>114531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131058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3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13360</xdr:rowOff>
    </xdr:from>
    <xdr:to>
      <xdr:col>36</xdr:col>
      <xdr:colOff>165100</xdr:colOff>
      <xdr:row>58</xdr:row>
      <xdr:rowOff>114960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131487</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3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88500</xdr:rowOff>
    </xdr:from>
    <xdr:to>
      <xdr:col>55</xdr:col>
      <xdr:colOff>50800</xdr:colOff>
      <xdr:row>59</xdr:row>
      <xdr:rowOff>18650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3427</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4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55131</xdr:rowOff>
    </xdr:from>
    <xdr:to>
      <xdr:col>50</xdr:col>
      <xdr:colOff>165100</xdr:colOff>
      <xdr:row>58</xdr:row>
      <xdr:rowOff>156731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9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147858</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1009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118722</xdr:rowOff>
    </xdr:from>
    <xdr:to>
      <xdr:col>46</xdr:col>
      <xdr:colOff>38100</xdr:colOff>
      <xdr:row>59</xdr:row>
      <xdr:rowOff>48872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6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39999</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15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57542</xdr:rowOff>
    </xdr:from>
    <xdr:to>
      <xdr:col>41</xdr:col>
      <xdr:colOff>101600</xdr:colOff>
      <xdr:row>58</xdr:row>
      <xdr:rowOff>159142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0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150269</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09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31458</xdr:rowOff>
    </xdr:from>
    <xdr:to>
      <xdr:col>36</xdr:col>
      <xdr:colOff>165100</xdr:colOff>
      <xdr:row>58</xdr:row>
      <xdr:rowOff>133058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7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124185</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10068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77284</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78784"/>
          <a:ext cx="1270" cy="151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23961</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77284</xdr:rowOff>
    </xdr:from>
    <xdr:to>
      <xdr:col>55</xdr:col>
      <xdr:colOff>88900</xdr:colOff>
      <xdr:row>70</xdr:row>
      <xdr:rowOff>77284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28980</xdr:rowOff>
    </xdr:from>
    <xdr:to>
      <xdr:col>55</xdr:col>
      <xdr:colOff>0</xdr:colOff>
      <xdr:row>79</xdr:row>
      <xdr:rowOff>42635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73530"/>
          <a:ext cx="838200" cy="1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123427</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25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100550</xdr:rowOff>
    </xdr:from>
    <xdr:to>
      <xdr:col>55</xdr:col>
      <xdr:colOff>50800</xdr:colOff>
      <xdr:row>79</xdr:row>
      <xdr:rowOff>30700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28980</xdr:rowOff>
    </xdr:from>
    <xdr:to>
      <xdr:col>50</xdr:col>
      <xdr:colOff>114300</xdr:colOff>
      <xdr:row>79</xdr:row>
      <xdr:rowOff>44357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573530"/>
          <a:ext cx="889000" cy="1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110896</xdr:rowOff>
    </xdr:from>
    <xdr:to>
      <xdr:col>50</xdr:col>
      <xdr:colOff>165100</xdr:colOff>
      <xdr:row>79</xdr:row>
      <xdr:rowOff>41046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8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57573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5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43168</xdr:rowOff>
    </xdr:from>
    <xdr:to>
      <xdr:col>45</xdr:col>
      <xdr:colOff>177800</xdr:colOff>
      <xdr:row>79</xdr:row>
      <xdr:rowOff>44357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587718"/>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112852</xdr:rowOff>
    </xdr:from>
    <xdr:to>
      <xdr:col>46</xdr:col>
      <xdr:colOff>38100</xdr:colOff>
      <xdr:row>79</xdr:row>
      <xdr:rowOff>43002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59529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106753</xdr:rowOff>
    </xdr:from>
    <xdr:to>
      <xdr:col>41</xdr:col>
      <xdr:colOff>50800</xdr:colOff>
      <xdr:row>79</xdr:row>
      <xdr:rowOff>43168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479853"/>
          <a:ext cx="889000" cy="107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96785</xdr:rowOff>
    </xdr:from>
    <xdr:to>
      <xdr:col>41</xdr:col>
      <xdr:colOff>101600</xdr:colOff>
      <xdr:row>79</xdr:row>
      <xdr:rowOff>26935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43462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4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88103</xdr:rowOff>
    </xdr:from>
    <xdr:to>
      <xdr:col>36</xdr:col>
      <xdr:colOff>165100</xdr:colOff>
      <xdr:row>79</xdr:row>
      <xdr:rowOff>18253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9380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55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163285</xdr:rowOff>
    </xdr:from>
    <xdr:to>
      <xdr:col>55</xdr:col>
      <xdr:colOff>50800</xdr:colOff>
      <xdr:row>79</xdr:row>
      <xdr:rowOff>93435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3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78978</xdr:rowOff>
    </xdr:from>
    <xdr:ext cx="378565"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52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149630</xdr:rowOff>
    </xdr:from>
    <xdr:to>
      <xdr:col>50</xdr:col>
      <xdr:colOff>165100</xdr:colOff>
      <xdr:row>79</xdr:row>
      <xdr:rowOff>79780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2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70907</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61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165007</xdr:rowOff>
    </xdr:from>
    <xdr:to>
      <xdr:col>46</xdr:col>
      <xdr:colOff>38100</xdr:colOff>
      <xdr:row>79</xdr:row>
      <xdr:rowOff>95157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3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79</xdr:row>
      <xdr:rowOff>86284</xdr:rowOff>
    </xdr:from>
    <xdr:ext cx="313932"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93333" y="136308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163818</xdr:rowOff>
    </xdr:from>
    <xdr:to>
      <xdr:col>41</xdr:col>
      <xdr:colOff>101600</xdr:colOff>
      <xdr:row>79</xdr:row>
      <xdr:rowOff>93968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3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85095</xdr:rowOff>
    </xdr:from>
    <xdr:ext cx="378565"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2017" y="13629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55953</xdr:rowOff>
    </xdr:from>
    <xdr:to>
      <xdr:col>36</xdr:col>
      <xdr:colOff>165100</xdr:colOff>
      <xdr:row>78</xdr:row>
      <xdr:rowOff>157553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2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2630</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20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32414</xdr:rowOff>
    </xdr:from>
    <xdr:to>
      <xdr:col>54</xdr:col>
      <xdr:colOff>189865</xdr:colOff>
      <xdr:row>99</xdr:row>
      <xdr:rowOff>5234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34364"/>
          <a:ext cx="1270" cy="134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9061</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8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5234</xdr:rowOff>
    </xdr:from>
    <xdr:to>
      <xdr:col>55</xdr:col>
      <xdr:colOff>88900</xdr:colOff>
      <xdr:row>99</xdr:row>
      <xdr:rowOff>5234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150541</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32414</xdr:rowOff>
    </xdr:from>
    <xdr:to>
      <xdr:col>55</xdr:col>
      <xdr:colOff>88900</xdr:colOff>
      <xdr:row>91</xdr:row>
      <xdr:rowOff>32414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34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71543</xdr:rowOff>
    </xdr:from>
    <xdr:to>
      <xdr:col>55</xdr:col>
      <xdr:colOff>0</xdr:colOff>
      <xdr:row>97</xdr:row>
      <xdr:rowOff>95128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702193"/>
          <a:ext cx="838200" cy="2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53289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12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30412</xdr:rowOff>
    </xdr:from>
    <xdr:to>
      <xdr:col>55</xdr:col>
      <xdr:colOff>50800</xdr:colOff>
      <xdr:row>97</xdr:row>
      <xdr:rowOff>132012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71543</xdr:rowOff>
    </xdr:from>
    <xdr:to>
      <xdr:col>50</xdr:col>
      <xdr:colOff>114300</xdr:colOff>
      <xdr:row>97</xdr:row>
      <xdr:rowOff>161737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702193"/>
          <a:ext cx="889000" cy="9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65343</xdr:rowOff>
    </xdr:from>
    <xdr:to>
      <xdr:col>50</xdr:col>
      <xdr:colOff>165100</xdr:colOff>
      <xdr:row>97</xdr:row>
      <xdr:rowOff>166943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158070</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78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23795</xdr:rowOff>
    </xdr:from>
    <xdr:to>
      <xdr:col>45</xdr:col>
      <xdr:colOff>177800</xdr:colOff>
      <xdr:row>97</xdr:row>
      <xdr:rowOff>161737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654445"/>
          <a:ext cx="889000" cy="137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36813</xdr:rowOff>
    </xdr:from>
    <xdr:to>
      <xdr:col>46</xdr:col>
      <xdr:colOff>38100</xdr:colOff>
      <xdr:row>97</xdr:row>
      <xdr:rowOff>138413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154940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4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23795</xdr:rowOff>
    </xdr:from>
    <xdr:to>
      <xdr:col>41</xdr:col>
      <xdr:colOff>50800</xdr:colOff>
      <xdr:row>98</xdr:row>
      <xdr:rowOff>14926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654445"/>
          <a:ext cx="889000" cy="16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67187</xdr:rowOff>
    </xdr:from>
    <xdr:to>
      <xdr:col>41</xdr:col>
      <xdr:colOff>101600</xdr:colOff>
      <xdr:row>97</xdr:row>
      <xdr:rowOff>168787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9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159914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79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65305</xdr:rowOff>
    </xdr:from>
    <xdr:to>
      <xdr:col>36</xdr:col>
      <xdr:colOff>165100</xdr:colOff>
      <xdr:row>97</xdr:row>
      <xdr:rowOff>166905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9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11982</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47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44328</xdr:rowOff>
    </xdr:from>
    <xdr:to>
      <xdr:col>55</xdr:col>
      <xdr:colOff>50800</xdr:colOff>
      <xdr:row>97</xdr:row>
      <xdr:rowOff>145928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67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22755</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5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20743</xdr:rowOff>
    </xdr:from>
    <xdr:to>
      <xdr:col>50</xdr:col>
      <xdr:colOff>165100</xdr:colOff>
      <xdr:row>97</xdr:row>
      <xdr:rowOff>122343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65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138870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42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110937</xdr:rowOff>
    </xdr:from>
    <xdr:to>
      <xdr:col>46</xdr:col>
      <xdr:colOff>38100</xdr:colOff>
      <xdr:row>98</xdr:row>
      <xdr:rowOff>41087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4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32214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3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144445</xdr:rowOff>
    </xdr:from>
    <xdr:to>
      <xdr:col>41</xdr:col>
      <xdr:colOff>101600</xdr:colOff>
      <xdr:row>97</xdr:row>
      <xdr:rowOff>74595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60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91122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37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135576</xdr:rowOff>
    </xdr:from>
    <xdr:to>
      <xdr:col>36</xdr:col>
      <xdr:colOff>165100</xdr:colOff>
      <xdr:row>98</xdr:row>
      <xdr:rowOff>65726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6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56853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85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78426</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21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25103</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9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78426</xdr:rowOff>
    </xdr:from>
    <xdr:to>
      <xdr:col>86</xdr:col>
      <xdr:colOff>25400</xdr:colOff>
      <xdr:row>30</xdr:row>
      <xdr:rowOff>78426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2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5324</xdr:rowOff>
    </xdr:from>
    <xdr:to>
      <xdr:col>85</xdr:col>
      <xdr:colOff>127000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520424"/>
          <a:ext cx="838200" cy="13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168446</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512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18569</xdr:rowOff>
    </xdr:from>
    <xdr:to>
      <xdr:col>85</xdr:col>
      <xdr:colOff>177800</xdr:colOff>
      <xdr:row>38</xdr:row>
      <xdr:rowOff>120169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3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111623</xdr:rowOff>
    </xdr:from>
    <xdr:to>
      <xdr:col>81</xdr:col>
      <xdr:colOff>50800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626723"/>
          <a:ext cx="889000" cy="2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24741</xdr:rowOff>
    </xdr:from>
    <xdr:to>
      <xdr:col>81</xdr:col>
      <xdr:colOff>101600</xdr:colOff>
      <xdr:row>38</xdr:row>
      <xdr:rowOff>126341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3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142868</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3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106110</xdr:rowOff>
    </xdr:from>
    <xdr:to>
      <xdr:col>76</xdr:col>
      <xdr:colOff>114300</xdr:colOff>
      <xdr:row>38</xdr:row>
      <xdr:rowOff>111623</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621210"/>
          <a:ext cx="889000" cy="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38800</xdr:rowOff>
    </xdr:from>
    <xdr:to>
      <xdr:col>76</xdr:col>
      <xdr:colOff>165100</xdr:colOff>
      <xdr:row>38</xdr:row>
      <xdr:rowOff>140400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156927</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32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38298</xdr:rowOff>
    </xdr:from>
    <xdr:to>
      <xdr:col>71</xdr:col>
      <xdr:colOff>177800</xdr:colOff>
      <xdr:row>38</xdr:row>
      <xdr:rowOff>106110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553398"/>
          <a:ext cx="889000" cy="6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41612</xdr:rowOff>
    </xdr:from>
    <xdr:to>
      <xdr:col>72</xdr:col>
      <xdr:colOff>38100</xdr:colOff>
      <xdr:row>38</xdr:row>
      <xdr:rowOff>143212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159739</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3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48845</xdr:rowOff>
    </xdr:from>
    <xdr:to>
      <xdr:col>67</xdr:col>
      <xdr:colOff>101600</xdr:colOff>
      <xdr:row>38</xdr:row>
      <xdr:rowOff>150445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141572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6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125974</xdr:rowOff>
    </xdr:from>
    <xdr:to>
      <xdr:col>85</xdr:col>
      <xdr:colOff>177800</xdr:colOff>
      <xdr:row>38</xdr:row>
      <xdr:rowOff>56124</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46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148851</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32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60823</xdr:rowOff>
    </xdr:from>
    <xdr:to>
      <xdr:col>76</xdr:col>
      <xdr:colOff>165100</xdr:colOff>
      <xdr:row>38</xdr:row>
      <xdr:rowOff>162423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57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153550</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66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55310</xdr:rowOff>
    </xdr:from>
    <xdr:to>
      <xdr:col>72</xdr:col>
      <xdr:colOff>38100</xdr:colOff>
      <xdr:row>38</xdr:row>
      <xdr:rowOff>156910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57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148037</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66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158948</xdr:rowOff>
    </xdr:from>
    <xdr:to>
      <xdr:col>67</xdr:col>
      <xdr:colOff>101600</xdr:colOff>
      <xdr:row>38</xdr:row>
      <xdr:rowOff>89098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0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105625</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627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80406</xdr:rowOff>
    </xdr:from>
    <xdr:to>
      <xdr:col>85</xdr:col>
      <xdr:colOff>126364</xdr:colOff>
      <xdr:row>78</xdr:row>
      <xdr:rowOff>136733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424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140560</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13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136733</xdr:rowOff>
    </xdr:from>
    <xdr:to>
      <xdr:col>86</xdr:col>
      <xdr:colOff>25400</xdr:colOff>
      <xdr:row>78</xdr:row>
      <xdr:rowOff>136733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09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27083</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20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80406</xdr:rowOff>
    </xdr:from>
    <xdr:to>
      <xdr:col>86</xdr:col>
      <xdr:colOff>25400</xdr:colOff>
      <xdr:row>72</xdr:row>
      <xdr:rowOff>80406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42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53271</xdr:rowOff>
    </xdr:from>
    <xdr:to>
      <xdr:col>85</xdr:col>
      <xdr:colOff>127000</xdr:colOff>
      <xdr:row>76</xdr:row>
      <xdr:rowOff>66315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083471"/>
          <a:ext cx="838200" cy="1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21232</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051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42805</xdr:rowOff>
    </xdr:from>
    <xdr:to>
      <xdr:col>85</xdr:col>
      <xdr:colOff>177800</xdr:colOff>
      <xdr:row>76</xdr:row>
      <xdr:rowOff>144405</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07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66315</xdr:rowOff>
    </xdr:from>
    <xdr:to>
      <xdr:col>81</xdr:col>
      <xdr:colOff>50800</xdr:colOff>
      <xdr:row>76</xdr:row>
      <xdr:rowOff>106873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096515"/>
          <a:ext cx="889000" cy="4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39357</xdr:rowOff>
    </xdr:from>
    <xdr:to>
      <xdr:col>81</xdr:col>
      <xdr:colOff>101600</xdr:colOff>
      <xdr:row>76</xdr:row>
      <xdr:rowOff>140957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132084</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16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106873</xdr:rowOff>
    </xdr:from>
    <xdr:to>
      <xdr:col>76</xdr:col>
      <xdr:colOff>114300</xdr:colOff>
      <xdr:row>76</xdr:row>
      <xdr:rowOff>128394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137073"/>
          <a:ext cx="889000" cy="2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57719</xdr:rowOff>
    </xdr:from>
    <xdr:to>
      <xdr:col>76</xdr:col>
      <xdr:colOff>165100</xdr:colOff>
      <xdr:row>76</xdr:row>
      <xdr:rowOff>159319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150446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318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128394</xdr:rowOff>
    </xdr:from>
    <xdr:to>
      <xdr:col>71</xdr:col>
      <xdr:colOff>177800</xdr:colOff>
      <xdr:row>76</xdr:row>
      <xdr:rowOff>156045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158594"/>
          <a:ext cx="889000" cy="2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79587</xdr:rowOff>
    </xdr:from>
    <xdr:to>
      <xdr:col>72</xdr:col>
      <xdr:colOff>38100</xdr:colOff>
      <xdr:row>77</xdr:row>
      <xdr:rowOff>9737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864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320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88506</xdr:rowOff>
    </xdr:from>
    <xdr:to>
      <xdr:col>67</xdr:col>
      <xdr:colOff>101600</xdr:colOff>
      <xdr:row>77</xdr:row>
      <xdr:rowOff>18656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35184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2471</xdr:rowOff>
    </xdr:from>
    <xdr:to>
      <xdr:col>85</xdr:col>
      <xdr:colOff>177800</xdr:colOff>
      <xdr:row>76</xdr:row>
      <xdr:rowOff>104071</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03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25348</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88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15515</xdr:rowOff>
    </xdr:from>
    <xdr:to>
      <xdr:col>81</xdr:col>
      <xdr:colOff>101600</xdr:colOff>
      <xdr:row>76</xdr:row>
      <xdr:rowOff>117115</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04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133642</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82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56073</xdr:rowOff>
    </xdr:from>
    <xdr:to>
      <xdr:col>76</xdr:col>
      <xdr:colOff>165100</xdr:colOff>
      <xdr:row>76</xdr:row>
      <xdr:rowOff>157673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08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2750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86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77594</xdr:rowOff>
    </xdr:from>
    <xdr:to>
      <xdr:col>72</xdr:col>
      <xdr:colOff>38100</xdr:colOff>
      <xdr:row>77</xdr:row>
      <xdr:rowOff>7744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10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24271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88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105245</xdr:rowOff>
    </xdr:from>
    <xdr:to>
      <xdr:col>67</xdr:col>
      <xdr:colOff>101600</xdr:colOff>
      <xdr:row>77</xdr:row>
      <xdr:rowOff>35395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13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26522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22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60506</xdr:rowOff>
    </xdr:from>
    <xdr:to>
      <xdr:col>85</xdr:col>
      <xdr:colOff>126364</xdr:colOff>
      <xdr:row>99</xdr:row>
      <xdr:rowOff>94754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91006"/>
          <a:ext cx="1269" cy="1577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98581</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94754</xdr:rowOff>
    </xdr:from>
    <xdr:to>
      <xdr:col>86</xdr:col>
      <xdr:colOff>25400</xdr:colOff>
      <xdr:row>99</xdr:row>
      <xdr:rowOff>94754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7183</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60506</xdr:rowOff>
    </xdr:from>
    <xdr:to>
      <xdr:col>86</xdr:col>
      <xdr:colOff>25400</xdr:colOff>
      <xdr:row>90</xdr:row>
      <xdr:rowOff>60506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63737</xdr:rowOff>
    </xdr:from>
    <xdr:to>
      <xdr:col>85</xdr:col>
      <xdr:colOff>127000</xdr:colOff>
      <xdr:row>99</xdr:row>
      <xdr:rowOff>83984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7037287"/>
          <a:ext cx="838200" cy="2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137022</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67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114145</xdr:rowOff>
    </xdr:from>
    <xdr:to>
      <xdr:col>85</xdr:col>
      <xdr:colOff>177800</xdr:colOff>
      <xdr:row>99</xdr:row>
      <xdr:rowOff>44295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7485</xdr:rowOff>
    </xdr:from>
    <xdr:to>
      <xdr:col>81</xdr:col>
      <xdr:colOff>50800</xdr:colOff>
      <xdr:row>99</xdr:row>
      <xdr:rowOff>63737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981035"/>
          <a:ext cx="889000" cy="56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118791</xdr:rowOff>
    </xdr:from>
    <xdr:to>
      <xdr:col>81</xdr:col>
      <xdr:colOff>101600</xdr:colOff>
      <xdr:row>99</xdr:row>
      <xdr:rowOff>48941</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65468</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7485</xdr:rowOff>
    </xdr:from>
    <xdr:to>
      <xdr:col>76</xdr:col>
      <xdr:colOff>114300</xdr:colOff>
      <xdr:row>99</xdr:row>
      <xdr:rowOff>57944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981035"/>
          <a:ext cx="889000" cy="5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98070</xdr:rowOff>
    </xdr:from>
    <xdr:to>
      <xdr:col>76</xdr:col>
      <xdr:colOff>165100</xdr:colOff>
      <xdr:row>99</xdr:row>
      <xdr:rowOff>28220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44747</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57944</xdr:rowOff>
    </xdr:from>
    <xdr:to>
      <xdr:col>71</xdr:col>
      <xdr:colOff>177800</xdr:colOff>
      <xdr:row>99</xdr:row>
      <xdr:rowOff>98084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7031494"/>
          <a:ext cx="889000" cy="4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144523</xdr:rowOff>
    </xdr:from>
    <xdr:to>
      <xdr:col>72</xdr:col>
      <xdr:colOff>38100</xdr:colOff>
      <xdr:row>99</xdr:row>
      <xdr:rowOff>74673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91200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72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169461</xdr:rowOff>
    </xdr:from>
    <xdr:to>
      <xdr:col>67</xdr:col>
      <xdr:colOff>101600</xdr:colOff>
      <xdr:row>99</xdr:row>
      <xdr:rowOff>99611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116138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74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33184</xdr:rowOff>
    </xdr:from>
    <xdr:to>
      <xdr:col>85</xdr:col>
      <xdr:colOff>177800</xdr:colOff>
      <xdr:row>99</xdr:row>
      <xdr:rowOff>134784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700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119561</xdr:rowOff>
    </xdr:from>
    <xdr:ext cx="469744"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92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12937</xdr:rowOff>
    </xdr:from>
    <xdr:to>
      <xdr:col>81</xdr:col>
      <xdr:colOff>101600</xdr:colOff>
      <xdr:row>99</xdr:row>
      <xdr:rowOff>114537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8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105664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707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128135</xdr:rowOff>
    </xdr:from>
    <xdr:to>
      <xdr:col>76</xdr:col>
      <xdr:colOff>165100</xdr:colOff>
      <xdr:row>99</xdr:row>
      <xdr:rowOff>58285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3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49412</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702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7144</xdr:rowOff>
    </xdr:from>
    <xdr:to>
      <xdr:col>72</xdr:col>
      <xdr:colOff>38100</xdr:colOff>
      <xdr:row>99</xdr:row>
      <xdr:rowOff>108744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8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99871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707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47284</xdr:rowOff>
    </xdr:from>
    <xdr:to>
      <xdr:col>67</xdr:col>
      <xdr:colOff>101600</xdr:colOff>
      <xdr:row>99</xdr:row>
      <xdr:rowOff>148884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702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140011</xdr:rowOff>
    </xdr:from>
    <xdr:ext cx="378565"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5017" y="17113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22725</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66225"/>
          <a:ext cx="1269" cy="148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140852</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4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22725</xdr:rowOff>
    </xdr:from>
    <xdr:to>
      <xdr:col>116</xdr:col>
      <xdr:colOff>152400</xdr:colOff>
      <xdr:row>30</xdr:row>
      <xdr:rowOff>22725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22725</xdr:rowOff>
    </xdr:from>
    <xdr:to>
      <xdr:col>116</xdr:col>
      <xdr:colOff>63500</xdr:colOff>
      <xdr:row>36</xdr:row>
      <xdr:rowOff>111262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5166225"/>
          <a:ext cx="838200" cy="11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129415</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73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150988</xdr:rowOff>
    </xdr:from>
    <xdr:to>
      <xdr:col>116</xdr:col>
      <xdr:colOff>114300</xdr:colOff>
      <xdr:row>38</xdr:row>
      <xdr:rowOff>81138</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111262</xdr:rowOff>
    </xdr:from>
    <xdr:to>
      <xdr:col>111</xdr:col>
      <xdr:colOff>177800</xdr:colOff>
      <xdr:row>37</xdr:row>
      <xdr:rowOff>98552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0434300" y="6283462"/>
          <a:ext cx="889000" cy="15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168339</xdr:rowOff>
    </xdr:from>
    <xdr:to>
      <xdr:col>112</xdr:col>
      <xdr:colOff>38100</xdr:colOff>
      <xdr:row>38</xdr:row>
      <xdr:rowOff>98489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1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89616</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60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98552</xdr:rowOff>
    </xdr:from>
    <xdr:to>
      <xdr:col>107</xdr:col>
      <xdr:colOff>50800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442202"/>
          <a:ext cx="889000" cy="2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171265</xdr:rowOff>
    </xdr:from>
    <xdr:to>
      <xdr:col>107</xdr:col>
      <xdr:colOff>101600</xdr:colOff>
      <xdr:row>38</xdr:row>
      <xdr:rowOff>101415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92542</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60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18907</xdr:rowOff>
    </xdr:from>
    <xdr:to>
      <xdr:col>102</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534007"/>
          <a:ext cx="889000" cy="12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24709</xdr:rowOff>
    </xdr:from>
    <xdr:to>
      <xdr:col>102</xdr:col>
      <xdr:colOff>165100</xdr:colOff>
      <xdr:row>38</xdr:row>
      <xdr:rowOff>126309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142836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36757</xdr:rowOff>
    </xdr:from>
    <xdr:to>
      <xdr:col>98</xdr:col>
      <xdr:colOff>38100</xdr:colOff>
      <xdr:row>38</xdr:row>
      <xdr:rowOff>138357</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129484</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64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29</xdr:row>
      <xdr:rowOff>143375</xdr:rowOff>
    </xdr:from>
    <xdr:to>
      <xdr:col>116</xdr:col>
      <xdr:colOff>114300</xdr:colOff>
      <xdr:row>30</xdr:row>
      <xdr:rowOff>73525</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511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96402</xdr:rowOff>
    </xdr:from>
    <xdr:ext cx="534377"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506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60462</xdr:rowOff>
    </xdr:from>
    <xdr:to>
      <xdr:col>112</xdr:col>
      <xdr:colOff>38100</xdr:colOff>
      <xdr:row>36</xdr:row>
      <xdr:rowOff>162062</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23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7139</xdr:rowOff>
    </xdr:from>
    <xdr:ext cx="534377"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56111" y="600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47752</xdr:rowOff>
    </xdr:from>
    <xdr:to>
      <xdr:col>107</xdr:col>
      <xdr:colOff>101600</xdr:colOff>
      <xdr:row>37</xdr:row>
      <xdr:rowOff>149352</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39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165879</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16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139558</xdr:rowOff>
    </xdr:from>
    <xdr:to>
      <xdr:col>98</xdr:col>
      <xdr:colOff>38100</xdr:colOff>
      <xdr:row>38</xdr:row>
      <xdr:rowOff>69707</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4832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86235</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258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87313</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31263"/>
          <a:ext cx="1269"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33990</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0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87313</xdr:rowOff>
    </xdr:from>
    <xdr:to>
      <xdr:col>116</xdr:col>
      <xdr:colOff>152400</xdr:colOff>
      <xdr:row>51</xdr:row>
      <xdr:rowOff>87313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3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133189</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05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110312</xdr:rowOff>
    </xdr:from>
    <xdr:to>
      <xdr:col>116</xdr:col>
      <xdr:colOff>114300</xdr:colOff>
      <xdr:row>59</xdr:row>
      <xdr:rowOff>40462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110560</xdr:rowOff>
    </xdr:from>
    <xdr:to>
      <xdr:col>112</xdr:col>
      <xdr:colOff>38100</xdr:colOff>
      <xdr:row>59</xdr:row>
      <xdr:rowOff>40710</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57237</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108750</xdr:rowOff>
    </xdr:from>
    <xdr:to>
      <xdr:col>107</xdr:col>
      <xdr:colOff>101600</xdr:colOff>
      <xdr:row>59</xdr:row>
      <xdr:rowOff>38900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55427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2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103816</xdr:rowOff>
    </xdr:from>
    <xdr:to>
      <xdr:col>102</xdr:col>
      <xdr:colOff>165100</xdr:colOff>
      <xdr:row>59</xdr:row>
      <xdr:rowOff>33966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50493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113608</xdr:rowOff>
    </xdr:from>
    <xdr:to>
      <xdr:col>98</xdr:col>
      <xdr:colOff>38100</xdr:colOff>
      <xdr:row>59</xdr:row>
      <xdr:rowOff>43758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60285</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88739</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32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66908</xdr:rowOff>
    </xdr:from>
    <xdr:to>
      <xdr:col>116</xdr:col>
      <xdr:colOff>62864</xdr:colOff>
      <xdr:row>79</xdr:row>
      <xdr:rowOff>111234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68408"/>
          <a:ext cx="1269" cy="158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115061</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111234</xdr:rowOff>
    </xdr:from>
    <xdr:to>
      <xdr:col>116</xdr:col>
      <xdr:colOff>152400</xdr:colOff>
      <xdr:row>79</xdr:row>
      <xdr:rowOff>111234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5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13585</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4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66908</xdr:rowOff>
    </xdr:from>
    <xdr:to>
      <xdr:col>116</xdr:col>
      <xdr:colOff>152400</xdr:colOff>
      <xdr:row>70</xdr:row>
      <xdr:rowOff>66908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6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148006</xdr:rowOff>
    </xdr:from>
    <xdr:to>
      <xdr:col>116</xdr:col>
      <xdr:colOff>63500</xdr:colOff>
      <xdr:row>77</xdr:row>
      <xdr:rowOff>101350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1323300" y="12492406"/>
          <a:ext cx="838200" cy="81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135900</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994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113023</xdr:rowOff>
    </xdr:from>
    <xdr:to>
      <xdr:col>116</xdr:col>
      <xdr:colOff>114300</xdr:colOff>
      <xdr:row>77</xdr:row>
      <xdr:rowOff>43173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1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148006</xdr:rowOff>
    </xdr:from>
    <xdr:to>
      <xdr:col>111</xdr:col>
      <xdr:colOff>177800</xdr:colOff>
      <xdr:row>73</xdr:row>
      <xdr:rowOff>167110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2492406"/>
          <a:ext cx="889000" cy="19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94300</xdr:rowOff>
    </xdr:from>
    <xdr:to>
      <xdr:col>112</xdr:col>
      <xdr:colOff>38100</xdr:colOff>
      <xdr:row>77</xdr:row>
      <xdr:rowOff>24450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12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15577</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21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167110</xdr:rowOff>
    </xdr:from>
    <xdr:to>
      <xdr:col>107</xdr:col>
      <xdr:colOff>50800</xdr:colOff>
      <xdr:row>74</xdr:row>
      <xdr:rowOff>79349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2682960"/>
          <a:ext cx="889000" cy="8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127860</xdr:rowOff>
    </xdr:from>
    <xdr:to>
      <xdr:col>107</xdr:col>
      <xdr:colOff>101600</xdr:colOff>
      <xdr:row>77</xdr:row>
      <xdr:rowOff>58010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15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49137</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25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79349</xdr:rowOff>
    </xdr:from>
    <xdr:to>
      <xdr:col>102</xdr:col>
      <xdr:colOff>114300</xdr:colOff>
      <xdr:row>74</xdr:row>
      <xdr:rowOff>107021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2766649"/>
          <a:ext cx="889000" cy="2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121786</xdr:rowOff>
    </xdr:from>
    <xdr:to>
      <xdr:col>102</xdr:col>
      <xdr:colOff>165100</xdr:colOff>
      <xdr:row>77</xdr:row>
      <xdr:rowOff>51936</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43063</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24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89847</xdr:rowOff>
    </xdr:from>
    <xdr:to>
      <xdr:col>98</xdr:col>
      <xdr:colOff>38100</xdr:colOff>
      <xdr:row>77</xdr:row>
      <xdr:rowOff>19997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11124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21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50550</xdr:rowOff>
    </xdr:from>
    <xdr:to>
      <xdr:col>116</xdr:col>
      <xdr:colOff>114300</xdr:colOff>
      <xdr:row>77</xdr:row>
      <xdr:rowOff>152150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25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28977</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23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97206</xdr:rowOff>
    </xdr:from>
    <xdr:to>
      <xdr:col>112</xdr:col>
      <xdr:colOff>38100</xdr:colOff>
      <xdr:row>73</xdr:row>
      <xdr:rowOff>27356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44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43883</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23795" y="12216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116310</xdr:rowOff>
    </xdr:from>
    <xdr:to>
      <xdr:col>107</xdr:col>
      <xdr:colOff>101600</xdr:colOff>
      <xdr:row>74</xdr:row>
      <xdr:rowOff>46460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63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62987</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34795" y="12407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28549</xdr:rowOff>
    </xdr:from>
    <xdr:to>
      <xdr:col>102</xdr:col>
      <xdr:colOff>165100</xdr:colOff>
      <xdr:row>74</xdr:row>
      <xdr:rowOff>130149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71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146676</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45795" y="12491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56221</xdr:rowOff>
    </xdr:from>
    <xdr:to>
      <xdr:col>98</xdr:col>
      <xdr:colOff>38100</xdr:colOff>
      <xdr:row>74</xdr:row>
      <xdr:rowOff>157821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74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2898</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56795" y="12518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814</a:t>
          </a:r>
          <a:r>
            <a:rPr kumimoji="1" lang="ja-JP" altLang="en-US" sz="1300">
              <a:latin typeface="ＭＳ Ｐゴシック" panose="020B0600070205080204" pitchFamily="50" charset="-128"/>
              <a:ea typeface="ＭＳ Ｐゴシック" panose="020B0600070205080204" pitchFamily="50" charset="-128"/>
            </a:rPr>
            <a:t>千円となっており、補助費等が</a:t>
          </a:r>
          <a:r>
            <a:rPr kumimoji="1" lang="en-US" altLang="ja-JP" sz="1300">
              <a:latin typeface="ＭＳ Ｐゴシック" panose="020B0600070205080204" pitchFamily="50" charset="-128"/>
              <a:ea typeface="ＭＳ Ｐゴシック" panose="020B0600070205080204" pitchFamily="50" charset="-128"/>
            </a:rPr>
            <a:t>184</a:t>
          </a:r>
          <a:r>
            <a:rPr kumimoji="1" lang="ja-JP" altLang="en-US" sz="1300">
              <a:latin typeface="ＭＳ Ｐゴシック" panose="020B0600070205080204" pitchFamily="50" charset="-128"/>
              <a:ea typeface="ＭＳ Ｐゴシック" panose="020B0600070205080204" pitchFamily="50" charset="-128"/>
            </a:rPr>
            <a:t>千円と最も高くなっている。これは、一部事務組合への負担金や物価高騰対応重点支援給付金事業、電力・ガス・食料品等価格高騰重点支援地方給付金事業、下水道事業会計への繰出金、ふるさと納税事業によるふるさと納税返礼品等が要因となっている。</a:t>
          </a:r>
        </a:p>
        <a:p>
          <a:r>
            <a:rPr kumimoji="1" lang="ja-JP" altLang="en-US" sz="1300">
              <a:latin typeface="ＭＳ Ｐゴシック" panose="020B0600070205080204" pitchFamily="50" charset="-128"/>
              <a:ea typeface="ＭＳ Ｐゴシック" panose="020B0600070205080204" pitchFamily="50" charset="-128"/>
            </a:rPr>
            <a:t>　また、投資及び出資金が、前年と比べ大きく増加し、類似団体と比べて高い数値となっている。これは配水池更新工事を実施している水道事業会計への出資金、下水道事業への法適用になったことによる出資金が要因である。</a:t>
          </a:r>
        </a:p>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繰出金が前年と比べ大きく減少し、類似団体と比べて低い数値となっているが、これは令和５年度に漁業集落環境整備事業特別会計と公共下水道事業特別会計が統合され、下水道事業会計となり、前年まで繰出金として計上していた費用を補助金で計上したためである。</a:t>
          </a:r>
        </a:p>
        <a:p>
          <a:r>
            <a:rPr kumimoji="1" lang="ja-JP" altLang="en-US" sz="1300">
              <a:latin typeface="ＭＳ Ｐゴシック" panose="020B0600070205080204" pitchFamily="50" charset="-128"/>
              <a:ea typeface="ＭＳ Ｐゴシック" panose="020B0600070205080204" pitchFamily="50" charset="-128"/>
            </a:rPr>
            <a:t>　人件費は、住民一人当たり</a:t>
          </a:r>
          <a:r>
            <a:rPr kumimoji="1" lang="en-US" altLang="ja-JP" sz="1300">
              <a:latin typeface="ＭＳ Ｐゴシック" panose="020B0600070205080204" pitchFamily="50" charset="-128"/>
              <a:ea typeface="ＭＳ Ｐゴシック" panose="020B0600070205080204" pitchFamily="50" charset="-128"/>
            </a:rPr>
            <a:t>106</a:t>
          </a:r>
          <a:r>
            <a:rPr kumimoji="1" lang="ja-JP" altLang="en-US" sz="1300">
              <a:latin typeface="ＭＳ Ｐゴシック" panose="020B0600070205080204" pitchFamily="50" charset="-128"/>
              <a:ea typeface="ＭＳ Ｐゴシック" panose="020B0600070205080204" pitchFamily="50" charset="-128"/>
            </a:rPr>
            <a:t>千円となっているが、類似団体と比較して低い数値となっている。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和歌山県由良町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5,183
5,134
30.93
4,397,377
4,217,866
115,594
2,793,414
4,134,555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132.3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108458</xdr:rowOff>
    </xdr:from>
    <xdr:to>
      <xdr:col>24</xdr:col>
      <xdr:colOff>62865</xdr:colOff>
      <xdr:row>39</xdr:row>
      <xdr:rowOff>112395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23408"/>
          <a:ext cx="1270" cy="137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116222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80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112395</xdr:rowOff>
    </xdr:from>
    <xdr:to>
      <xdr:col>24</xdr:col>
      <xdr:colOff>152400</xdr:colOff>
      <xdr:row>39</xdr:row>
      <xdr:rowOff>112395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9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55135</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108458</xdr:rowOff>
    </xdr:from>
    <xdr:to>
      <xdr:col>24</xdr:col>
      <xdr:colOff>152400</xdr:colOff>
      <xdr:row>31</xdr:row>
      <xdr:rowOff>108458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2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87122</xdr:rowOff>
    </xdr:from>
    <xdr:to>
      <xdr:col>24</xdr:col>
      <xdr:colOff>63500</xdr:colOff>
      <xdr:row>34</xdr:row>
      <xdr:rowOff>157607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16422"/>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143527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44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87122</xdr:rowOff>
    </xdr:from>
    <xdr:to>
      <xdr:col>19</xdr:col>
      <xdr:colOff>177800</xdr:colOff>
      <xdr:row>34</xdr:row>
      <xdr:rowOff>140843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16422"/>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23495</xdr:rowOff>
    </xdr:from>
    <xdr:to>
      <xdr:col>20</xdr:col>
      <xdr:colOff>38100</xdr:colOff>
      <xdr:row>36</xdr:row>
      <xdr:rowOff>125095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116222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88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140843</xdr:rowOff>
    </xdr:from>
    <xdr:to>
      <xdr:col>15</xdr:col>
      <xdr:colOff>50800</xdr:colOff>
      <xdr:row>35</xdr:row>
      <xdr:rowOff>43688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70143"/>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66675</xdr:rowOff>
    </xdr:from>
    <xdr:to>
      <xdr:col>15</xdr:col>
      <xdr:colOff>101600</xdr:colOff>
      <xdr:row>36</xdr:row>
      <xdr:rowOff>168275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159402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33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122809</xdr:rowOff>
    </xdr:from>
    <xdr:to>
      <xdr:col>10</xdr:col>
      <xdr:colOff>114300</xdr:colOff>
      <xdr:row>35</xdr:row>
      <xdr:rowOff>43688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52109"/>
          <a:ext cx="889000" cy="9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88646</xdr:rowOff>
    </xdr:from>
    <xdr:to>
      <xdr:col>10</xdr:col>
      <xdr:colOff>165100</xdr:colOff>
      <xdr:row>37</xdr:row>
      <xdr:rowOff>18796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9923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35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51689</xdr:rowOff>
    </xdr:from>
    <xdr:to>
      <xdr:col>6</xdr:col>
      <xdr:colOff>38100</xdr:colOff>
      <xdr:row>36</xdr:row>
      <xdr:rowOff>153289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2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144416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3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106807</xdr:rowOff>
    </xdr:from>
    <xdr:to>
      <xdr:col>24</xdr:col>
      <xdr:colOff>114300</xdr:colOff>
      <xdr:row>35</xdr:row>
      <xdr:rowOff>36957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3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129684</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8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36322</xdr:rowOff>
    </xdr:from>
    <xdr:to>
      <xdr:col>20</xdr:col>
      <xdr:colOff>38100</xdr:colOff>
      <xdr:row>34</xdr:row>
      <xdr:rowOff>137922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6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154449</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64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90043</xdr:rowOff>
    </xdr:from>
    <xdr:to>
      <xdr:col>15</xdr:col>
      <xdr:colOff>101600</xdr:colOff>
      <xdr:row>35</xdr:row>
      <xdr:rowOff>20193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1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36720</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69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164338</xdr:rowOff>
    </xdr:from>
    <xdr:to>
      <xdr:col>10</xdr:col>
      <xdr:colOff>165100</xdr:colOff>
      <xdr:row>35</xdr:row>
      <xdr:rowOff>94488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9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111015</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76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72009</xdr:rowOff>
    </xdr:from>
    <xdr:to>
      <xdr:col>6</xdr:col>
      <xdr:colOff>38100</xdr:colOff>
      <xdr:row>35</xdr:row>
      <xdr:rowOff>2159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0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18686</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67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94405</xdr:rowOff>
    </xdr:from>
    <xdr:to>
      <xdr:col>24</xdr:col>
      <xdr:colOff>62865</xdr:colOff>
      <xdr:row>58</xdr:row>
      <xdr:rowOff>111055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9009805"/>
          <a:ext cx="1270" cy="1045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114882</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0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111055</xdr:rowOff>
    </xdr:from>
    <xdr:to>
      <xdr:col>24</xdr:col>
      <xdr:colOff>152400</xdr:colOff>
      <xdr:row>58</xdr:row>
      <xdr:rowOff>111055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41082</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7850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94405</xdr:rowOff>
    </xdr:from>
    <xdr:to>
      <xdr:col>24</xdr:col>
      <xdr:colOff>152400</xdr:colOff>
      <xdr:row>52</xdr:row>
      <xdr:rowOff>94405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00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85687</xdr:rowOff>
    </xdr:from>
    <xdr:to>
      <xdr:col>24</xdr:col>
      <xdr:colOff>63500</xdr:colOff>
      <xdr:row>58</xdr:row>
      <xdr:rowOff>94417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10029787"/>
          <a:ext cx="838200" cy="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18298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790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166871</xdr:rowOff>
    </xdr:from>
    <xdr:to>
      <xdr:col>24</xdr:col>
      <xdr:colOff>114300</xdr:colOff>
      <xdr:row>58</xdr:row>
      <xdr:rowOff>97021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93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75851</xdr:rowOff>
    </xdr:from>
    <xdr:to>
      <xdr:col>19</xdr:col>
      <xdr:colOff>177800</xdr:colOff>
      <xdr:row>58</xdr:row>
      <xdr:rowOff>85687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10019951"/>
          <a:ext cx="889000" cy="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2391</xdr:rowOff>
    </xdr:from>
    <xdr:to>
      <xdr:col>20</xdr:col>
      <xdr:colOff>38100</xdr:colOff>
      <xdr:row>58</xdr:row>
      <xdr:rowOff>103991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94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120518</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721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46655</xdr:rowOff>
    </xdr:from>
    <xdr:to>
      <xdr:col>15</xdr:col>
      <xdr:colOff>50800</xdr:colOff>
      <xdr:row>58</xdr:row>
      <xdr:rowOff>75851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990755"/>
          <a:ext cx="889000" cy="29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169463</xdr:rowOff>
    </xdr:from>
    <xdr:to>
      <xdr:col>15</xdr:col>
      <xdr:colOff>101600</xdr:colOff>
      <xdr:row>58</xdr:row>
      <xdr:rowOff>99613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94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116140</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71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46655</xdr:rowOff>
    </xdr:from>
    <xdr:to>
      <xdr:col>10</xdr:col>
      <xdr:colOff>114300</xdr:colOff>
      <xdr:row>58</xdr:row>
      <xdr:rowOff>104283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990755"/>
          <a:ext cx="889000" cy="5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140361</xdr:rowOff>
    </xdr:from>
    <xdr:to>
      <xdr:col>10</xdr:col>
      <xdr:colOff>165100</xdr:colOff>
      <xdr:row>58</xdr:row>
      <xdr:rowOff>70511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91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87038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68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30176</xdr:rowOff>
    </xdr:from>
    <xdr:to>
      <xdr:col>6</xdr:col>
      <xdr:colOff>38100</xdr:colOff>
      <xdr:row>58</xdr:row>
      <xdr:rowOff>131776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97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148303</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74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43617</xdr:rowOff>
    </xdr:from>
    <xdr:to>
      <xdr:col>24</xdr:col>
      <xdr:colOff>114300</xdr:colOff>
      <xdr:row>58</xdr:row>
      <xdr:rowOff>145217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98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145298</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34887</xdr:rowOff>
    </xdr:from>
    <xdr:to>
      <xdr:col>20</xdr:col>
      <xdr:colOff>38100</xdr:colOff>
      <xdr:row>58</xdr:row>
      <xdr:rowOff>136487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7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127614</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10071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25051</xdr:rowOff>
    </xdr:from>
    <xdr:to>
      <xdr:col>15</xdr:col>
      <xdr:colOff>101600</xdr:colOff>
      <xdr:row>58</xdr:row>
      <xdr:rowOff>126651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96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117778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10061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167305</xdr:rowOff>
    </xdr:from>
    <xdr:to>
      <xdr:col>10</xdr:col>
      <xdr:colOff>165100</xdr:colOff>
      <xdr:row>58</xdr:row>
      <xdr:rowOff>97455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93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88582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10032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53483</xdr:rowOff>
    </xdr:from>
    <xdr:to>
      <xdr:col>6</xdr:col>
      <xdr:colOff>38100</xdr:colOff>
      <xdr:row>58</xdr:row>
      <xdr:rowOff>155083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9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146210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1009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85361</xdr:rowOff>
    </xdr:from>
    <xdr:to>
      <xdr:col>24</xdr:col>
      <xdr:colOff>62865</xdr:colOff>
      <xdr:row>77</xdr:row>
      <xdr:rowOff>54392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086861"/>
          <a:ext cx="1270" cy="116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58219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25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54392</xdr:rowOff>
    </xdr:from>
    <xdr:to>
      <xdr:col>24</xdr:col>
      <xdr:colOff>152400</xdr:colOff>
      <xdr:row>77</xdr:row>
      <xdr:rowOff>54392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25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32038</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86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85361</xdr:rowOff>
    </xdr:from>
    <xdr:to>
      <xdr:col>24</xdr:col>
      <xdr:colOff>152400</xdr:colOff>
      <xdr:row>70</xdr:row>
      <xdr:rowOff>85361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08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127893</xdr:rowOff>
    </xdr:from>
    <xdr:to>
      <xdr:col>24</xdr:col>
      <xdr:colOff>63500</xdr:colOff>
      <xdr:row>75</xdr:row>
      <xdr:rowOff>13067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2815193"/>
          <a:ext cx="838200" cy="5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119356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806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140929</xdr:rowOff>
    </xdr:from>
    <xdr:to>
      <xdr:col>24</xdr:col>
      <xdr:colOff>114300</xdr:colOff>
      <xdr:row>75</xdr:row>
      <xdr:rowOff>71079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282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7518</xdr:rowOff>
    </xdr:from>
    <xdr:to>
      <xdr:col>19</xdr:col>
      <xdr:colOff>177800</xdr:colOff>
      <xdr:row>75</xdr:row>
      <xdr:rowOff>13067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2866268"/>
          <a:ext cx="889000" cy="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15680</xdr:rowOff>
    </xdr:from>
    <xdr:to>
      <xdr:col>20</xdr:col>
      <xdr:colOff>38100</xdr:colOff>
      <xdr:row>75</xdr:row>
      <xdr:rowOff>117280</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287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108407</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967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7518</xdr:rowOff>
    </xdr:from>
    <xdr:to>
      <xdr:col>15</xdr:col>
      <xdr:colOff>50800</xdr:colOff>
      <xdr:row>75</xdr:row>
      <xdr:rowOff>109222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2866268"/>
          <a:ext cx="889000" cy="10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158166</xdr:rowOff>
    </xdr:from>
    <xdr:to>
      <xdr:col>15</xdr:col>
      <xdr:colOff>101600</xdr:colOff>
      <xdr:row>75</xdr:row>
      <xdr:rowOff>88316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28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79443</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938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109222</xdr:rowOff>
    </xdr:from>
    <xdr:to>
      <xdr:col>10</xdr:col>
      <xdr:colOff>114300</xdr:colOff>
      <xdr:row>75</xdr:row>
      <xdr:rowOff>164601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2967972"/>
          <a:ext cx="889000" cy="5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102250</xdr:rowOff>
    </xdr:from>
    <xdr:to>
      <xdr:col>10</xdr:col>
      <xdr:colOff>165100</xdr:colOff>
      <xdr:row>76</xdr:row>
      <xdr:rowOff>32401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23527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305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127465</xdr:rowOff>
    </xdr:from>
    <xdr:to>
      <xdr:col>6</xdr:col>
      <xdr:colOff>38100</xdr:colOff>
      <xdr:row>76</xdr:row>
      <xdr:rowOff>57615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48742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30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77093</xdr:rowOff>
    </xdr:from>
    <xdr:to>
      <xdr:col>24</xdr:col>
      <xdr:colOff>114300</xdr:colOff>
      <xdr:row>75</xdr:row>
      <xdr:rowOff>7243</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76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99970</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61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133717</xdr:rowOff>
    </xdr:from>
    <xdr:to>
      <xdr:col>20</xdr:col>
      <xdr:colOff>38100</xdr:colOff>
      <xdr:row>75</xdr:row>
      <xdr:rowOff>63867</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282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80394</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2596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128168</xdr:rowOff>
    </xdr:from>
    <xdr:to>
      <xdr:col>15</xdr:col>
      <xdr:colOff>101600</xdr:colOff>
      <xdr:row>75</xdr:row>
      <xdr:rowOff>58318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281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74845</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2590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58422</xdr:rowOff>
    </xdr:from>
    <xdr:to>
      <xdr:col>10</xdr:col>
      <xdr:colOff>165100</xdr:colOff>
      <xdr:row>75</xdr:row>
      <xdr:rowOff>160021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29171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5099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269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113800</xdr:rowOff>
    </xdr:from>
    <xdr:to>
      <xdr:col>6</xdr:col>
      <xdr:colOff>38100</xdr:colOff>
      <xdr:row>76</xdr:row>
      <xdr:rowOff>43951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29725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60477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2747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158102</xdr:rowOff>
    </xdr:from>
    <xdr:to>
      <xdr:col>24</xdr:col>
      <xdr:colOff>62865</xdr:colOff>
      <xdr:row>98</xdr:row>
      <xdr:rowOff>24112</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17152"/>
          <a:ext cx="1270" cy="140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27939</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3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24112</xdr:rowOff>
    </xdr:from>
    <xdr:to>
      <xdr:col>24</xdr:col>
      <xdr:colOff>152400</xdr:colOff>
      <xdr:row>98</xdr:row>
      <xdr:rowOff>24112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2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104779</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158102</xdr:rowOff>
    </xdr:from>
    <xdr:to>
      <xdr:col>24</xdr:col>
      <xdr:colOff>152400</xdr:colOff>
      <xdr:row>89</xdr:row>
      <xdr:rowOff>158102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1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17635</xdr:rowOff>
    </xdr:from>
    <xdr:to>
      <xdr:col>24</xdr:col>
      <xdr:colOff>63500</xdr:colOff>
      <xdr:row>95</xdr:row>
      <xdr:rowOff>65633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305385"/>
          <a:ext cx="838200" cy="4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74604</xdr:rowOff>
    </xdr:from>
    <xdr:ext cx="534377"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362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17635</xdr:rowOff>
    </xdr:from>
    <xdr:to>
      <xdr:col>19</xdr:col>
      <xdr:colOff>177800</xdr:colOff>
      <xdr:row>95</xdr:row>
      <xdr:rowOff>149377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305385"/>
          <a:ext cx="889000" cy="13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89326</xdr:rowOff>
    </xdr:from>
    <xdr:to>
      <xdr:col>20</xdr:col>
      <xdr:colOff>38100</xdr:colOff>
      <xdr:row>96</xdr:row>
      <xdr:rowOff>19476</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10603</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30111" y="1646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149377</xdr:rowOff>
    </xdr:from>
    <xdr:to>
      <xdr:col>15</xdr:col>
      <xdr:colOff>50800</xdr:colOff>
      <xdr:row>96</xdr:row>
      <xdr:rowOff>117260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437127"/>
          <a:ext cx="889000" cy="13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109984</xdr:rowOff>
    </xdr:from>
    <xdr:to>
      <xdr:col>15</xdr:col>
      <xdr:colOff>101600</xdr:colOff>
      <xdr:row>96</xdr:row>
      <xdr:rowOff>40134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31261</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649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104580</xdr:rowOff>
    </xdr:from>
    <xdr:to>
      <xdr:col>10</xdr:col>
      <xdr:colOff>114300</xdr:colOff>
      <xdr:row>96</xdr:row>
      <xdr:rowOff>117260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563780"/>
          <a:ext cx="889000" cy="1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154752</xdr:rowOff>
    </xdr:from>
    <xdr:to>
      <xdr:col>10</xdr:col>
      <xdr:colOff>165100</xdr:colOff>
      <xdr:row>96</xdr:row>
      <xdr:rowOff>84902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101429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16464</xdr:rowOff>
    </xdr:from>
    <xdr:to>
      <xdr:col>6</xdr:col>
      <xdr:colOff>38100</xdr:colOff>
      <xdr:row>96</xdr:row>
      <xdr:rowOff>118064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134591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14833</xdr:rowOff>
    </xdr:from>
    <xdr:to>
      <xdr:col>24</xdr:col>
      <xdr:colOff>114300</xdr:colOff>
      <xdr:row>95</xdr:row>
      <xdr:rowOff>116433</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30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37710</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15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138285</xdr:rowOff>
    </xdr:from>
    <xdr:to>
      <xdr:col>20</xdr:col>
      <xdr:colOff>38100</xdr:colOff>
      <xdr:row>95</xdr:row>
      <xdr:rowOff>68435</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2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84962</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02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98577</xdr:rowOff>
    </xdr:from>
    <xdr:to>
      <xdr:col>15</xdr:col>
      <xdr:colOff>101600</xdr:colOff>
      <xdr:row>96</xdr:row>
      <xdr:rowOff>28727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38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45254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16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66460</xdr:rowOff>
    </xdr:from>
    <xdr:to>
      <xdr:col>10</xdr:col>
      <xdr:colOff>165100</xdr:colOff>
      <xdr:row>96</xdr:row>
      <xdr:rowOff>168060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5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159187</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61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53780</xdr:rowOff>
    </xdr:from>
    <xdr:to>
      <xdr:col>6</xdr:col>
      <xdr:colOff>38100</xdr:colOff>
      <xdr:row>96</xdr:row>
      <xdr:rowOff>155380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51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146507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60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54661</xdr:rowOff>
    </xdr:from>
    <xdr:to>
      <xdr:col>54</xdr:col>
      <xdr:colOff>189865</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198161"/>
          <a:ext cx="1270" cy="1456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1338</xdr:rowOff>
    </xdr:from>
    <xdr:ext cx="469744"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49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54661</xdr:rowOff>
    </xdr:from>
    <xdr:to>
      <xdr:col>55</xdr:col>
      <xdr:colOff>88900</xdr:colOff>
      <xdr:row>30</xdr:row>
      <xdr:rowOff>54661</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19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110863</xdr:rowOff>
    </xdr:from>
    <xdr:ext cx="378565"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2830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87986</xdr:rowOff>
    </xdr:from>
    <xdr:to>
      <xdr:col>55</xdr:col>
      <xdr:colOff>50800</xdr:colOff>
      <xdr:row>38</xdr:row>
      <xdr:rowOff>18135</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4316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91186</xdr:rowOff>
    </xdr:from>
    <xdr:to>
      <xdr:col>50</xdr:col>
      <xdr:colOff>165100</xdr:colOff>
      <xdr:row>38</xdr:row>
      <xdr:rowOff>21336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37863</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450017" y="6210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15003</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2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31005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3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117678</xdr:rowOff>
    </xdr:from>
    <xdr:to>
      <xdr:col>54</xdr:col>
      <xdr:colOff>189865</xdr:colOff>
      <xdr:row>58</xdr:row>
      <xdr:rowOff>170919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61628"/>
          <a:ext cx="1270" cy="12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3296</xdr:rowOff>
    </xdr:from>
    <xdr:ext cx="469744"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11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170919</xdr:rowOff>
    </xdr:from>
    <xdr:to>
      <xdr:col>55</xdr:col>
      <xdr:colOff>88900</xdr:colOff>
      <xdr:row>58</xdr:row>
      <xdr:rowOff>170919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11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64355</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3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117678</xdr:rowOff>
    </xdr:from>
    <xdr:to>
      <xdr:col>55</xdr:col>
      <xdr:colOff>88900</xdr:colOff>
      <xdr:row>51</xdr:row>
      <xdr:rowOff>117678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61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148425</xdr:rowOff>
    </xdr:from>
    <xdr:to>
      <xdr:col>55</xdr:col>
      <xdr:colOff>0</xdr:colOff>
      <xdr:row>58</xdr:row>
      <xdr:rowOff>51605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749625"/>
          <a:ext cx="838200" cy="24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101315</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531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78438</xdr:rowOff>
    </xdr:from>
    <xdr:to>
      <xdr:col>55</xdr:col>
      <xdr:colOff>50800</xdr:colOff>
      <xdr:row>57</xdr:row>
      <xdr:rowOff>8588</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67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148425</xdr:rowOff>
    </xdr:from>
    <xdr:to>
      <xdr:col>50</xdr:col>
      <xdr:colOff>114300</xdr:colOff>
      <xdr:row>57</xdr:row>
      <xdr:rowOff>30368</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749625"/>
          <a:ext cx="889000" cy="5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64394</xdr:rowOff>
    </xdr:from>
    <xdr:to>
      <xdr:col>50</xdr:col>
      <xdr:colOff>165100</xdr:colOff>
      <xdr:row>56</xdr:row>
      <xdr:rowOff>165994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66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11071</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2111" y="944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30368</xdr:rowOff>
    </xdr:from>
    <xdr:to>
      <xdr:col>45</xdr:col>
      <xdr:colOff>177800</xdr:colOff>
      <xdr:row>57</xdr:row>
      <xdr:rowOff>41615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803018"/>
          <a:ext cx="889000" cy="1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66916</xdr:rowOff>
    </xdr:from>
    <xdr:to>
      <xdr:col>46</xdr:col>
      <xdr:colOff>38100</xdr:colOff>
      <xdr:row>56</xdr:row>
      <xdr:rowOff>168516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66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13593</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44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10739</xdr:rowOff>
    </xdr:from>
    <xdr:to>
      <xdr:col>41</xdr:col>
      <xdr:colOff>50800</xdr:colOff>
      <xdr:row>57</xdr:row>
      <xdr:rowOff>41615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9783389"/>
          <a:ext cx="889000" cy="3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95765</xdr:rowOff>
    </xdr:from>
    <xdr:to>
      <xdr:col>41</xdr:col>
      <xdr:colOff>101600</xdr:colOff>
      <xdr:row>57</xdr:row>
      <xdr:rowOff>25915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42442</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4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113757</xdr:rowOff>
    </xdr:from>
    <xdr:to>
      <xdr:col>36</xdr:col>
      <xdr:colOff>165100</xdr:colOff>
      <xdr:row>57</xdr:row>
      <xdr:rowOff>43907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71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60434</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49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805</xdr:rowOff>
    </xdr:from>
    <xdr:to>
      <xdr:col>55</xdr:col>
      <xdr:colOff>50800</xdr:colOff>
      <xdr:row>58</xdr:row>
      <xdr:rowOff>102405</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94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87182</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85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97625</xdr:rowOff>
    </xdr:from>
    <xdr:to>
      <xdr:col>50</xdr:col>
      <xdr:colOff>165100</xdr:colOff>
      <xdr:row>57</xdr:row>
      <xdr:rowOff>27775</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69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18902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79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151018</xdr:rowOff>
    </xdr:from>
    <xdr:to>
      <xdr:col>46</xdr:col>
      <xdr:colOff>38100</xdr:colOff>
      <xdr:row>57</xdr:row>
      <xdr:rowOff>81168</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75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72295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84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162265</xdr:rowOff>
    </xdr:from>
    <xdr:to>
      <xdr:col>41</xdr:col>
      <xdr:colOff>101600</xdr:colOff>
      <xdr:row>57</xdr:row>
      <xdr:rowOff>92415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76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83542</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85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131389</xdr:rowOff>
    </xdr:from>
    <xdr:to>
      <xdr:col>36</xdr:col>
      <xdr:colOff>165100</xdr:colOff>
      <xdr:row>57</xdr:row>
      <xdr:rowOff>61539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73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52666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82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45855</xdr:rowOff>
    </xdr:from>
    <xdr:to>
      <xdr:col>54</xdr:col>
      <xdr:colOff>189865</xdr:colOff>
      <xdr:row>78</xdr:row>
      <xdr:rowOff>129752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047355"/>
          <a:ext cx="1270" cy="145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133579</xdr:rowOff>
    </xdr:from>
    <xdr:ext cx="469744"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50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129752</xdr:rowOff>
    </xdr:from>
    <xdr:to>
      <xdr:col>55</xdr:col>
      <xdr:colOff>88900</xdr:colOff>
      <xdr:row>78</xdr:row>
      <xdr:rowOff>129752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502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163982</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182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160,263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45855</xdr:rowOff>
    </xdr:from>
    <xdr:to>
      <xdr:col>55</xdr:col>
      <xdr:colOff>88900</xdr:colOff>
      <xdr:row>70</xdr:row>
      <xdr:rowOff>45855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04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139142</xdr:rowOff>
    </xdr:from>
    <xdr:to>
      <xdr:col>55</xdr:col>
      <xdr:colOff>0</xdr:colOff>
      <xdr:row>78</xdr:row>
      <xdr:rowOff>18551</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9639300" y="13169342"/>
          <a:ext cx="838200" cy="22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149514</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3008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126637</xdr:rowOff>
    </xdr:from>
    <xdr:to>
      <xdr:col>55</xdr:col>
      <xdr:colOff>50800</xdr:colOff>
      <xdr:row>77</xdr:row>
      <xdr:rowOff>56787</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315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139142</xdr:rowOff>
    </xdr:from>
    <xdr:to>
      <xdr:col>50</xdr:col>
      <xdr:colOff>114300</xdr:colOff>
      <xdr:row>76</xdr:row>
      <xdr:rowOff>165988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8750300" y="13169342"/>
          <a:ext cx="889000" cy="2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117712</xdr:rowOff>
    </xdr:from>
    <xdr:to>
      <xdr:col>50</xdr:col>
      <xdr:colOff>165100</xdr:colOff>
      <xdr:row>77</xdr:row>
      <xdr:rowOff>47862</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314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38989</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72111" y="1324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136728</xdr:rowOff>
    </xdr:from>
    <xdr:to>
      <xdr:col>45</xdr:col>
      <xdr:colOff>177800</xdr:colOff>
      <xdr:row>76</xdr:row>
      <xdr:rowOff>165988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7861300" y="13166928"/>
          <a:ext cx="889000" cy="2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134418</xdr:rowOff>
    </xdr:from>
    <xdr:to>
      <xdr:col>46</xdr:col>
      <xdr:colOff>38100</xdr:colOff>
      <xdr:row>77</xdr:row>
      <xdr:rowOff>64568</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55695</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325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136728</xdr:rowOff>
    </xdr:from>
    <xdr:to>
      <xdr:col>41</xdr:col>
      <xdr:colOff>50800</xdr:colOff>
      <xdr:row>78</xdr:row>
      <xdr:rowOff>30511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6972300" y="13166928"/>
          <a:ext cx="889000" cy="23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143179</xdr:rowOff>
    </xdr:from>
    <xdr:to>
      <xdr:col>41</xdr:col>
      <xdr:colOff>101600</xdr:colOff>
      <xdr:row>77</xdr:row>
      <xdr:rowOff>73329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17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64456</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326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93856</xdr:rowOff>
    </xdr:from>
    <xdr:to>
      <xdr:col>36</xdr:col>
      <xdr:colOff>165100</xdr:colOff>
      <xdr:row>78</xdr:row>
      <xdr:rowOff>24006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29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40533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307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139201</xdr:rowOff>
    </xdr:from>
    <xdr:to>
      <xdr:col>55</xdr:col>
      <xdr:colOff>50800</xdr:colOff>
      <xdr:row>78</xdr:row>
      <xdr:rowOff>69351</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33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54128</xdr:rowOff>
    </xdr:from>
    <xdr:ext cx="534377"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325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88342</xdr:rowOff>
    </xdr:from>
    <xdr:to>
      <xdr:col>50</xdr:col>
      <xdr:colOff>165100</xdr:colOff>
      <xdr:row>77</xdr:row>
      <xdr:rowOff>18492</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311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35019</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289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115188</xdr:rowOff>
    </xdr:from>
    <xdr:to>
      <xdr:col>46</xdr:col>
      <xdr:colOff>38100</xdr:colOff>
      <xdr:row>77</xdr:row>
      <xdr:rowOff>45338</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314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61866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29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85928</xdr:rowOff>
    </xdr:from>
    <xdr:to>
      <xdr:col>41</xdr:col>
      <xdr:colOff>101600</xdr:colOff>
      <xdr:row>77</xdr:row>
      <xdr:rowOff>16078</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31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32605</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89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151161</xdr:rowOff>
    </xdr:from>
    <xdr:to>
      <xdr:col>36</xdr:col>
      <xdr:colOff>165100</xdr:colOff>
      <xdr:row>78</xdr:row>
      <xdr:rowOff>81311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335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72438</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44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14252</xdr:rowOff>
    </xdr:from>
    <xdr:to>
      <xdr:col>54</xdr:col>
      <xdr:colOff>189865</xdr:colOff>
      <xdr:row>98</xdr:row>
      <xdr:rowOff>157742</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616202"/>
          <a:ext cx="1270" cy="1343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161569</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157742</xdr:rowOff>
    </xdr:from>
    <xdr:to>
      <xdr:col>55</xdr:col>
      <xdr:colOff>88900</xdr:colOff>
      <xdr:row>98</xdr:row>
      <xdr:rowOff>157742</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132379</xdr:rowOff>
    </xdr:from>
    <xdr:ext cx="599010"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39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14252</xdr:rowOff>
    </xdr:from>
    <xdr:to>
      <xdr:col>55</xdr:col>
      <xdr:colOff>88900</xdr:colOff>
      <xdr:row>91</xdr:row>
      <xdr:rowOff>14252</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61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50081</xdr:rowOff>
    </xdr:from>
    <xdr:to>
      <xdr:col>55</xdr:col>
      <xdr:colOff>0</xdr:colOff>
      <xdr:row>97</xdr:row>
      <xdr:rowOff>138778</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9639300" y="16680731"/>
          <a:ext cx="838200" cy="8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131656</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762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153229</xdr:rowOff>
    </xdr:from>
    <xdr:to>
      <xdr:col>55</xdr:col>
      <xdr:colOff>50800</xdr:colOff>
      <xdr:row>98</xdr:row>
      <xdr:rowOff>83379</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78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138778</xdr:rowOff>
    </xdr:from>
    <xdr:to>
      <xdr:col>50</xdr:col>
      <xdr:colOff>114300</xdr:colOff>
      <xdr:row>98</xdr:row>
      <xdr:rowOff>36575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8750300" y="16769428"/>
          <a:ext cx="889000" cy="69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163953</xdr:rowOff>
    </xdr:from>
    <xdr:to>
      <xdr:col>50</xdr:col>
      <xdr:colOff>165100</xdr:colOff>
      <xdr:row>98</xdr:row>
      <xdr:rowOff>94103</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79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85230</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88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144348</xdr:rowOff>
    </xdr:from>
    <xdr:to>
      <xdr:col>45</xdr:col>
      <xdr:colOff>177800</xdr:colOff>
      <xdr:row>98</xdr:row>
      <xdr:rowOff>36575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7861300" y="16774998"/>
          <a:ext cx="889000" cy="6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156780</xdr:rowOff>
    </xdr:from>
    <xdr:to>
      <xdr:col>46</xdr:col>
      <xdr:colOff>38100</xdr:colOff>
      <xdr:row>98</xdr:row>
      <xdr:rowOff>86930</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78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103457</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56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144348</xdr:rowOff>
    </xdr:from>
    <xdr:to>
      <xdr:col>41</xdr:col>
      <xdr:colOff>50800</xdr:colOff>
      <xdr:row>98</xdr:row>
      <xdr:rowOff>61463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6774998"/>
          <a:ext cx="889000" cy="8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162903</xdr:rowOff>
    </xdr:from>
    <xdr:to>
      <xdr:col>41</xdr:col>
      <xdr:colOff>101600</xdr:colOff>
      <xdr:row>98</xdr:row>
      <xdr:rowOff>93053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79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84180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88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169481</xdr:rowOff>
    </xdr:from>
    <xdr:to>
      <xdr:col>36</xdr:col>
      <xdr:colOff>165100</xdr:colOff>
      <xdr:row>98</xdr:row>
      <xdr:rowOff>99631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8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116158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57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170731</xdr:rowOff>
    </xdr:from>
    <xdr:to>
      <xdr:col>55</xdr:col>
      <xdr:colOff>50800</xdr:colOff>
      <xdr:row>97</xdr:row>
      <xdr:rowOff>100881</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62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22158</xdr:rowOff>
    </xdr:from>
    <xdr:ext cx="599010"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481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87978</xdr:rowOff>
    </xdr:from>
    <xdr:to>
      <xdr:col>50</xdr:col>
      <xdr:colOff>165100</xdr:colOff>
      <xdr:row>98</xdr:row>
      <xdr:rowOff>18128</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71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34655</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39795" y="16493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157225</xdr:rowOff>
    </xdr:from>
    <xdr:to>
      <xdr:col>46</xdr:col>
      <xdr:colOff>38100</xdr:colOff>
      <xdr:row>98</xdr:row>
      <xdr:rowOff>87375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78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78502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88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93548</xdr:rowOff>
    </xdr:from>
    <xdr:to>
      <xdr:col>41</xdr:col>
      <xdr:colOff>101600</xdr:colOff>
      <xdr:row>98</xdr:row>
      <xdr:rowOff>23698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72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40225</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61795" y="1649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10663</xdr:rowOff>
    </xdr:from>
    <xdr:to>
      <xdr:col>36</xdr:col>
      <xdr:colOff>165100</xdr:colOff>
      <xdr:row>98</xdr:row>
      <xdr:rowOff>112263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81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103390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90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46464</xdr:rowOff>
    </xdr:from>
    <xdr:to>
      <xdr:col>85</xdr:col>
      <xdr:colOff>126364</xdr:colOff>
      <xdr:row>39</xdr:row>
      <xdr:rowOff>118244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189964"/>
          <a:ext cx="1269" cy="1614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122071</xdr:rowOff>
    </xdr:from>
    <xdr:ext cx="534377"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8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118244</xdr:rowOff>
    </xdr:from>
    <xdr:to>
      <xdr:col>86</xdr:col>
      <xdr:colOff>25400</xdr:colOff>
      <xdr:row>39</xdr:row>
      <xdr:rowOff>118244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80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164591</xdr:rowOff>
    </xdr:from>
    <xdr:ext cx="599010"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496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46464</xdr:rowOff>
    </xdr:from>
    <xdr:to>
      <xdr:col>86</xdr:col>
      <xdr:colOff>25400</xdr:colOff>
      <xdr:row>30</xdr:row>
      <xdr:rowOff>46464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18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92804</xdr:rowOff>
    </xdr:from>
    <xdr:to>
      <xdr:col>85</xdr:col>
      <xdr:colOff>127000</xdr:colOff>
      <xdr:row>38</xdr:row>
      <xdr:rowOff>98209</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5481300" y="6607904"/>
          <a:ext cx="838200" cy="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159032</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331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136155</xdr:rowOff>
    </xdr:from>
    <xdr:to>
      <xdr:col>85</xdr:col>
      <xdr:colOff>177800</xdr:colOff>
      <xdr:row>38</xdr:row>
      <xdr:rowOff>66304</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4798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98209</xdr:rowOff>
    </xdr:from>
    <xdr:to>
      <xdr:col>81</xdr:col>
      <xdr:colOff>50800</xdr:colOff>
      <xdr:row>38</xdr:row>
      <xdr:rowOff>165042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4592300" y="6613309"/>
          <a:ext cx="889000" cy="6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149251</xdr:rowOff>
    </xdr:from>
    <xdr:to>
      <xdr:col>81</xdr:col>
      <xdr:colOff>101600</xdr:colOff>
      <xdr:row>38</xdr:row>
      <xdr:rowOff>79401</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49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95928</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26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99956</xdr:rowOff>
    </xdr:from>
    <xdr:to>
      <xdr:col>76</xdr:col>
      <xdr:colOff>114300</xdr:colOff>
      <xdr:row>38</xdr:row>
      <xdr:rowOff>165042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3703300" y="6615056"/>
          <a:ext cx="889000" cy="6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9510</xdr:rowOff>
    </xdr:from>
    <xdr:to>
      <xdr:col>76</xdr:col>
      <xdr:colOff>165100</xdr:colOff>
      <xdr:row>38</xdr:row>
      <xdr:rowOff>111110</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52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127638</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29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53387</xdr:rowOff>
    </xdr:from>
    <xdr:to>
      <xdr:col>71</xdr:col>
      <xdr:colOff>177800</xdr:colOff>
      <xdr:row>38</xdr:row>
      <xdr:rowOff>99956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814300" y="5711237"/>
          <a:ext cx="889000" cy="90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51475</xdr:rowOff>
    </xdr:from>
    <xdr:to>
      <xdr:col>72</xdr:col>
      <xdr:colOff>38100</xdr:colOff>
      <xdr:row>37</xdr:row>
      <xdr:rowOff>153075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39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169602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17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136465</xdr:rowOff>
    </xdr:from>
    <xdr:to>
      <xdr:col>67</xdr:col>
      <xdr:colOff>101600</xdr:colOff>
      <xdr:row>38</xdr:row>
      <xdr:rowOff>66615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48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57742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57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42004</xdr:rowOff>
    </xdr:from>
    <xdr:to>
      <xdr:col>85</xdr:col>
      <xdr:colOff>177800</xdr:colOff>
      <xdr:row>38</xdr:row>
      <xdr:rowOff>143604</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55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20431</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53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47409</xdr:rowOff>
    </xdr:from>
    <xdr:to>
      <xdr:col>81</xdr:col>
      <xdr:colOff>101600</xdr:colOff>
      <xdr:row>38</xdr:row>
      <xdr:rowOff>149009</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56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140136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65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114242</xdr:rowOff>
    </xdr:from>
    <xdr:to>
      <xdr:col>76</xdr:col>
      <xdr:colOff>165100</xdr:colOff>
      <xdr:row>39</xdr:row>
      <xdr:rowOff>44392</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62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35519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72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49156</xdr:rowOff>
    </xdr:from>
    <xdr:to>
      <xdr:col>72</xdr:col>
      <xdr:colOff>38100</xdr:colOff>
      <xdr:row>38</xdr:row>
      <xdr:rowOff>150756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56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141883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65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2587</xdr:rowOff>
    </xdr:from>
    <xdr:to>
      <xdr:col>67</xdr:col>
      <xdr:colOff>101600</xdr:colOff>
      <xdr:row>33</xdr:row>
      <xdr:rowOff>104187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566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120714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543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141983</xdr:rowOff>
    </xdr:from>
    <xdr:to>
      <xdr:col>85</xdr:col>
      <xdr:colOff>126364</xdr:colOff>
      <xdr:row>58</xdr:row>
      <xdr:rowOff>119842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14483"/>
          <a:ext cx="1269" cy="134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123669</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6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119842</xdr:rowOff>
    </xdr:from>
    <xdr:to>
      <xdr:col>86</xdr:col>
      <xdr:colOff>25400</xdr:colOff>
      <xdr:row>58</xdr:row>
      <xdr:rowOff>119842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6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88660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8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459,301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141983</xdr:rowOff>
    </xdr:from>
    <xdr:to>
      <xdr:col>86</xdr:col>
      <xdr:colOff>25400</xdr:colOff>
      <xdr:row>50</xdr:row>
      <xdr:rowOff>141983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1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88343</xdr:rowOff>
    </xdr:from>
    <xdr:to>
      <xdr:col>85</xdr:col>
      <xdr:colOff>127000</xdr:colOff>
      <xdr:row>58</xdr:row>
      <xdr:rowOff>114949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10032443"/>
          <a:ext cx="838200" cy="2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93603</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4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70726</xdr:rowOff>
    </xdr:from>
    <xdr:to>
      <xdr:col>85</xdr:col>
      <xdr:colOff>177800</xdr:colOff>
      <xdr:row>58</xdr:row>
      <xdr:rowOff>876</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88343</xdr:rowOff>
    </xdr:from>
    <xdr:to>
      <xdr:col>81</xdr:col>
      <xdr:colOff>50800</xdr:colOff>
      <xdr:row>58</xdr:row>
      <xdr:rowOff>132342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10032443"/>
          <a:ext cx="889000" cy="4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95765</xdr:rowOff>
    </xdr:from>
    <xdr:to>
      <xdr:col>81</xdr:col>
      <xdr:colOff>101600</xdr:colOff>
      <xdr:row>58</xdr:row>
      <xdr:rowOff>25915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42442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64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85574</xdr:rowOff>
    </xdr:from>
    <xdr:to>
      <xdr:col>76</xdr:col>
      <xdr:colOff>114300</xdr:colOff>
      <xdr:row>58</xdr:row>
      <xdr:rowOff>132342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10029674"/>
          <a:ext cx="889000" cy="46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118386</xdr:rowOff>
    </xdr:from>
    <xdr:to>
      <xdr:col>76</xdr:col>
      <xdr:colOff>165100</xdr:colOff>
      <xdr:row>58</xdr:row>
      <xdr:rowOff>48536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9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65063</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66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85574</xdr:rowOff>
    </xdr:from>
    <xdr:to>
      <xdr:col>71</xdr:col>
      <xdr:colOff>177800</xdr:colOff>
      <xdr:row>58</xdr:row>
      <xdr:rowOff>102454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10029674"/>
          <a:ext cx="889000" cy="1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131054</xdr:rowOff>
    </xdr:from>
    <xdr:to>
      <xdr:col>72</xdr:col>
      <xdr:colOff>38100</xdr:colOff>
      <xdr:row>58</xdr:row>
      <xdr:rowOff>61204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9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77731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67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151095</xdr:rowOff>
    </xdr:from>
    <xdr:to>
      <xdr:col>67</xdr:col>
      <xdr:colOff>101600</xdr:colOff>
      <xdr:row>58</xdr:row>
      <xdr:rowOff>81245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97772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69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64149</xdr:rowOff>
    </xdr:from>
    <xdr:to>
      <xdr:col>85</xdr:col>
      <xdr:colOff>177800</xdr:colOff>
      <xdr:row>58</xdr:row>
      <xdr:rowOff>165749</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1000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150526</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92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37543</xdr:rowOff>
    </xdr:from>
    <xdr:to>
      <xdr:col>81</xdr:col>
      <xdr:colOff>101600</xdr:colOff>
      <xdr:row>58</xdr:row>
      <xdr:rowOff>139143</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8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130270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1007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81542</xdr:rowOff>
    </xdr:from>
    <xdr:to>
      <xdr:col>76</xdr:col>
      <xdr:colOff>165100</xdr:colOff>
      <xdr:row>59</xdr:row>
      <xdr:rowOff>11692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1002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2819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11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34774</xdr:rowOff>
    </xdr:from>
    <xdr:to>
      <xdr:col>72</xdr:col>
      <xdr:colOff>38100</xdr:colOff>
      <xdr:row>58</xdr:row>
      <xdr:rowOff>136374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7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127501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07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51654</xdr:rowOff>
    </xdr:from>
    <xdr:to>
      <xdr:col>67</xdr:col>
      <xdr:colOff>101600</xdr:colOff>
      <xdr:row>58</xdr:row>
      <xdr:rowOff>153254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9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144381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08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78426</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079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25103</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5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313,402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78426</xdr:rowOff>
    </xdr:from>
    <xdr:to>
      <xdr:col>86</xdr:col>
      <xdr:colOff>25400</xdr:colOff>
      <xdr:row>70</xdr:row>
      <xdr:rowOff>78426</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079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5324</xdr:rowOff>
    </xdr:from>
    <xdr:to>
      <xdr:col>85</xdr:col>
      <xdr:colOff>127000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3378424"/>
          <a:ext cx="838200" cy="13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168446</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370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18569</xdr:rowOff>
    </xdr:from>
    <xdr:to>
      <xdr:col>85</xdr:col>
      <xdr:colOff>177800</xdr:colOff>
      <xdr:row>78</xdr:row>
      <xdr:rowOff>120169</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39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111623</xdr:rowOff>
    </xdr:from>
    <xdr:to>
      <xdr:col>81</xdr:col>
      <xdr:colOff>50800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484723"/>
          <a:ext cx="889000" cy="2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24727</xdr:rowOff>
    </xdr:from>
    <xdr:to>
      <xdr:col>81</xdr:col>
      <xdr:colOff>101600</xdr:colOff>
      <xdr:row>78</xdr:row>
      <xdr:rowOff>126327</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39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142854</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7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106110</xdr:rowOff>
    </xdr:from>
    <xdr:to>
      <xdr:col>76</xdr:col>
      <xdr:colOff>114300</xdr:colOff>
      <xdr:row>78</xdr:row>
      <xdr:rowOff>111623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479210"/>
          <a:ext cx="889000" cy="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38801</xdr:rowOff>
    </xdr:from>
    <xdr:to>
      <xdr:col>76</xdr:col>
      <xdr:colOff>165100</xdr:colOff>
      <xdr:row>78</xdr:row>
      <xdr:rowOff>140401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156928</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8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38297</xdr:rowOff>
    </xdr:from>
    <xdr:to>
      <xdr:col>71</xdr:col>
      <xdr:colOff>177800</xdr:colOff>
      <xdr:row>78</xdr:row>
      <xdr:rowOff>106110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411397"/>
          <a:ext cx="889000" cy="6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41566</xdr:rowOff>
    </xdr:from>
    <xdr:to>
      <xdr:col>72</xdr:col>
      <xdr:colOff>38100</xdr:colOff>
      <xdr:row>78</xdr:row>
      <xdr:rowOff>143166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159693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18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48845</xdr:rowOff>
    </xdr:from>
    <xdr:to>
      <xdr:col>67</xdr:col>
      <xdr:colOff>101600</xdr:colOff>
      <xdr:row>78</xdr:row>
      <xdr:rowOff>150445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141572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5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125974</xdr:rowOff>
    </xdr:from>
    <xdr:to>
      <xdr:col>85</xdr:col>
      <xdr:colOff>177800</xdr:colOff>
      <xdr:row>78</xdr:row>
      <xdr:rowOff>56124</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32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148851</xdr:rowOff>
    </xdr:from>
    <xdr:ext cx="534377"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17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60823</xdr:rowOff>
    </xdr:from>
    <xdr:to>
      <xdr:col>76</xdr:col>
      <xdr:colOff>165100</xdr:colOff>
      <xdr:row>78</xdr:row>
      <xdr:rowOff>162423</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3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153550</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526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55310</xdr:rowOff>
    </xdr:from>
    <xdr:to>
      <xdr:col>72</xdr:col>
      <xdr:colOff>38100</xdr:colOff>
      <xdr:row>78</xdr:row>
      <xdr:rowOff>156910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2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148037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52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158947</xdr:rowOff>
    </xdr:from>
    <xdr:to>
      <xdr:col>67</xdr:col>
      <xdr:colOff>101600</xdr:colOff>
      <xdr:row>78</xdr:row>
      <xdr:rowOff>89097</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36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105624</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47111" y="1313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80406</xdr:rowOff>
    </xdr:from>
    <xdr:to>
      <xdr:col>85</xdr:col>
      <xdr:colOff>126364</xdr:colOff>
      <xdr:row>98</xdr:row>
      <xdr:rowOff>136733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853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140560</xdr:rowOff>
    </xdr:from>
    <xdr:ext cx="378565"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942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136733</xdr:rowOff>
    </xdr:from>
    <xdr:to>
      <xdr:col>86</xdr:col>
      <xdr:colOff>25400</xdr:colOff>
      <xdr:row>98</xdr:row>
      <xdr:rowOff>136733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93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27083</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62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237,969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80406</xdr:rowOff>
    </xdr:from>
    <xdr:to>
      <xdr:col>86</xdr:col>
      <xdr:colOff>25400</xdr:colOff>
      <xdr:row>92</xdr:row>
      <xdr:rowOff>80406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853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53271</xdr:rowOff>
    </xdr:from>
    <xdr:to>
      <xdr:col>85</xdr:col>
      <xdr:colOff>127000</xdr:colOff>
      <xdr:row>96</xdr:row>
      <xdr:rowOff>66315</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5481300" y="16512471"/>
          <a:ext cx="838200" cy="1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21223</xdr:rowOff>
    </xdr:from>
    <xdr:ext cx="534377"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480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42796</xdr:rowOff>
    </xdr:from>
    <xdr:to>
      <xdr:col>85</xdr:col>
      <xdr:colOff>177800</xdr:colOff>
      <xdr:row>96</xdr:row>
      <xdr:rowOff>144396</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50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66315</xdr:rowOff>
    </xdr:from>
    <xdr:to>
      <xdr:col>81</xdr:col>
      <xdr:colOff>50800</xdr:colOff>
      <xdr:row>96</xdr:row>
      <xdr:rowOff>106873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4592300" y="16525515"/>
          <a:ext cx="889000" cy="4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39357</xdr:rowOff>
    </xdr:from>
    <xdr:to>
      <xdr:col>81</xdr:col>
      <xdr:colOff>101600</xdr:colOff>
      <xdr:row>96</xdr:row>
      <xdr:rowOff>140957</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132084</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214111" y="1659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106873</xdr:rowOff>
    </xdr:from>
    <xdr:to>
      <xdr:col>76</xdr:col>
      <xdr:colOff>114300</xdr:colOff>
      <xdr:row>96</xdr:row>
      <xdr:rowOff>128394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3703300" y="16566073"/>
          <a:ext cx="889000" cy="2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57719</xdr:rowOff>
    </xdr:from>
    <xdr:to>
      <xdr:col>76</xdr:col>
      <xdr:colOff>165100</xdr:colOff>
      <xdr:row>96</xdr:row>
      <xdr:rowOff>159319</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150446</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325111" y="1660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128394</xdr:rowOff>
    </xdr:from>
    <xdr:to>
      <xdr:col>71</xdr:col>
      <xdr:colOff>177800</xdr:colOff>
      <xdr:row>96</xdr:row>
      <xdr:rowOff>156045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2814300" y="16587594"/>
          <a:ext cx="889000" cy="2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79391</xdr:rowOff>
    </xdr:from>
    <xdr:to>
      <xdr:col>72</xdr:col>
      <xdr:colOff>38100</xdr:colOff>
      <xdr:row>97</xdr:row>
      <xdr:rowOff>9541</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668</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66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88489</xdr:rowOff>
    </xdr:from>
    <xdr:to>
      <xdr:col>67</xdr:col>
      <xdr:colOff>101600</xdr:colOff>
      <xdr:row>97</xdr:row>
      <xdr:rowOff>18639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35166</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2471</xdr:rowOff>
    </xdr:from>
    <xdr:to>
      <xdr:col>85</xdr:col>
      <xdr:colOff>177800</xdr:colOff>
      <xdr:row>96</xdr:row>
      <xdr:rowOff>104071</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46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25348</xdr:rowOff>
    </xdr:from>
    <xdr:ext cx="534377"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31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15515</xdr:rowOff>
    </xdr:from>
    <xdr:to>
      <xdr:col>81</xdr:col>
      <xdr:colOff>101600</xdr:colOff>
      <xdr:row>96</xdr:row>
      <xdr:rowOff>117115</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47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133642</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24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56073</xdr:rowOff>
    </xdr:from>
    <xdr:to>
      <xdr:col>76</xdr:col>
      <xdr:colOff>165100</xdr:colOff>
      <xdr:row>96</xdr:row>
      <xdr:rowOff>157673</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51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2750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2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77594</xdr:rowOff>
    </xdr:from>
    <xdr:to>
      <xdr:col>72</xdr:col>
      <xdr:colOff>38100</xdr:colOff>
      <xdr:row>97</xdr:row>
      <xdr:rowOff>7744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53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24271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31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105245</xdr:rowOff>
    </xdr:from>
    <xdr:to>
      <xdr:col>67</xdr:col>
      <xdr:colOff>101600</xdr:colOff>
      <xdr:row>97</xdr:row>
      <xdr:rowOff>35395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56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26522</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65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135166</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450116"/>
          <a:ext cx="1269" cy="128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63682</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750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81843</xdr:rowOff>
    </xdr:from>
    <xdr:ext cx="534377"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22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135166</xdr:rowOff>
    </xdr:from>
    <xdr:to>
      <xdr:col>116</xdr:col>
      <xdr:colOff>152400</xdr:colOff>
      <xdr:row>31</xdr:row>
      <xdr:rowOff>135166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45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152582</xdr:rowOff>
    </xdr:from>
    <xdr:ext cx="378565"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496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129705</xdr:rowOff>
    </xdr:from>
    <xdr:to>
      <xdr:col>116</xdr:col>
      <xdr:colOff>114300</xdr:colOff>
      <xdr:row>39</xdr:row>
      <xdr:rowOff>59855</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6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150089</xdr:rowOff>
    </xdr:from>
    <xdr:to>
      <xdr:col>112</xdr:col>
      <xdr:colOff>38100</xdr:colOff>
      <xdr:row>39</xdr:row>
      <xdr:rowOff>80239</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6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96766</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4017" y="6440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142545</xdr:rowOff>
    </xdr:from>
    <xdr:to>
      <xdr:col>107</xdr:col>
      <xdr:colOff>101600</xdr:colOff>
      <xdr:row>39</xdr:row>
      <xdr:rowOff>72695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89222</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432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151079</xdr:rowOff>
    </xdr:from>
    <xdr:to>
      <xdr:col>102</xdr:col>
      <xdr:colOff>165100</xdr:colOff>
      <xdr:row>39</xdr:row>
      <xdr:rowOff>81229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66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97756</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6017" y="64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156832</xdr:rowOff>
    </xdr:from>
    <xdr:to>
      <xdr:col>98</xdr:col>
      <xdr:colOff>38100</xdr:colOff>
      <xdr:row>39</xdr:row>
      <xdr:rowOff>86982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6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103509</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6447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108132</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623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総務費については、前年度と比較して、財政調整基金積立金が大きく減少したことで減少しており、類似団体よりも下回っているが、県平均と比較すると高い数値となっている。</a:t>
          </a:r>
        </a:p>
        <a:p>
          <a:r>
            <a:rPr kumimoji="1" lang="ja-JP" altLang="en-US" sz="1000">
              <a:latin typeface="ＭＳ Ｐゴシック" panose="020B0600070205080204" pitchFamily="50" charset="-128"/>
              <a:ea typeface="ＭＳ Ｐゴシック" panose="020B0600070205080204" pitchFamily="50" charset="-128"/>
            </a:rPr>
            <a:t>　民生費については、前年度に引き続き、新型コロナウイルス感染症の影響に伴う物価高騰に対応した給付金給付事業等を実施しており、類似団体よりも上回っているが、県平均と比較すると低い数値となっている。</a:t>
          </a:r>
        </a:p>
        <a:p>
          <a:r>
            <a:rPr kumimoji="1" lang="ja-JP" altLang="en-US" sz="1000">
              <a:latin typeface="ＭＳ Ｐゴシック" panose="020B0600070205080204" pitchFamily="50" charset="-128"/>
              <a:ea typeface="ＭＳ Ｐゴシック" panose="020B0600070205080204" pitchFamily="50" charset="-128"/>
            </a:rPr>
            <a:t>　衛生費については、前年度に引き続き実施している配水池更新工事に伴った水道事業会計への出資により増加しており、類似団体、県平均と比較しても高い数値となっている。</a:t>
          </a:r>
        </a:p>
        <a:p>
          <a:r>
            <a:rPr kumimoji="1" lang="ja-JP" altLang="en-US" sz="1000">
              <a:latin typeface="ＭＳ Ｐゴシック" panose="020B0600070205080204" pitchFamily="50" charset="-128"/>
              <a:ea typeface="ＭＳ Ｐゴシック" panose="020B0600070205080204" pitchFamily="50" charset="-128"/>
            </a:rPr>
            <a:t>　農林水産業費については、前年度と比較して、漁業集落環境整備事業特別会計への繰出金が下水道事業会計へ統合されたことにより、大幅に減少しており、類似団体と比較すると低い数値となっているが、県平均と比較すると高い数値となっている。</a:t>
          </a:r>
        </a:p>
        <a:p>
          <a:r>
            <a:rPr kumimoji="1" lang="ja-JP" altLang="en-US" sz="1000">
              <a:latin typeface="ＭＳ Ｐゴシック" panose="020B0600070205080204" pitchFamily="50" charset="-128"/>
              <a:ea typeface="ＭＳ Ｐゴシック" panose="020B0600070205080204" pitchFamily="50" charset="-128"/>
            </a:rPr>
            <a:t>　商工費については、前年度と比較して、前年度実施した新型コロナウイルス感染症対策による種々の事業及び駅前公衆トイレ新設工事に伴い減少しており、類似団体、県平均と比較しても低い数値となっている。</a:t>
          </a:r>
        </a:p>
        <a:p>
          <a:r>
            <a:rPr kumimoji="1" lang="ja-JP" altLang="en-US" sz="1000">
              <a:latin typeface="ＭＳ Ｐゴシック" panose="020B0600070205080204" pitchFamily="50" charset="-128"/>
              <a:ea typeface="ＭＳ Ｐゴシック" panose="020B0600070205080204" pitchFamily="50" charset="-128"/>
            </a:rPr>
            <a:t>　土木費については、前年度と比較して、下水道事業会計への出資金及び繰出金に伴い、大幅に増加しており、類似団体、県平均と比較しても高い数値となっている。</a:t>
          </a:r>
        </a:p>
        <a:p>
          <a:r>
            <a:rPr kumimoji="1" lang="ja-JP" altLang="en-US" sz="1000">
              <a:latin typeface="ＭＳ Ｐゴシック" panose="020B0600070205080204" pitchFamily="50" charset="-128"/>
              <a:ea typeface="ＭＳ Ｐゴシック" panose="020B0600070205080204" pitchFamily="50" charset="-128"/>
            </a:rPr>
            <a:t>　教育費については、前年度と比較して、前年度実施した小学校統合事業、小学校屋内運動場空調設備設置工等事に伴い減少しており、類似団体、県平均と比較しても低い数値となっている。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災害復旧費については、前年度と比較して、令和５年６月に発生した台風２号の災害復旧事業に伴い増加しており、類似団体、県平均と比較しても高い数値となっている。</a:t>
          </a: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和歌山県由良町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財政調整基金残高の比率増加は、令和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年度から令和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年度において、普通交付税の交付額の増加等により、基金の積み立てを行ったことが要因である。</a:t>
          </a:r>
        </a:p>
        <a:p>
          <a:r>
            <a:rPr kumimoji="1" lang="ja-JP" altLang="en-US" sz="1200">
              <a:latin typeface="ＭＳ ゴシック" pitchFamily="49" charset="-128"/>
              <a:ea typeface="ＭＳ ゴシック" pitchFamily="49" charset="-128"/>
            </a:rPr>
            <a:t>　実質単年度収支が赤字となった要因は、令和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年度の実質収支が令和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年度の実質収支を下回ったことで、令和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年度の単年度収支が赤字となり、積立額についても、その赤字額を上回らなかったことによる。</a:t>
          </a:r>
        </a:p>
        <a:p>
          <a:r>
            <a:rPr kumimoji="1" lang="ja-JP" altLang="en-US" sz="1200">
              <a:latin typeface="ＭＳ ゴシック" pitchFamily="49" charset="-128"/>
              <a:ea typeface="ＭＳ ゴシック" pitchFamily="49" charset="-128"/>
            </a:rPr>
            <a:t>　当町においては、歳計剰余金の</a:t>
          </a:r>
          <a:r>
            <a:rPr kumimoji="1" lang="en-US" altLang="ja-JP" sz="1200">
              <a:latin typeface="ＭＳ ゴシック" pitchFamily="49" charset="-128"/>
              <a:ea typeface="ＭＳ ゴシック" pitchFamily="49" charset="-128"/>
            </a:rPr>
            <a:t>1/2</a:t>
          </a:r>
          <a:r>
            <a:rPr kumimoji="1" lang="ja-JP" altLang="en-US" sz="1200">
              <a:latin typeface="ＭＳ ゴシック" pitchFamily="49" charset="-128"/>
              <a:ea typeface="ＭＳ ゴシック" pitchFamily="49" charset="-128"/>
            </a:rPr>
            <a:t>を財政調整基金に積み立てることとしており、今後も適正な財政運営に努め、基金保持に努める。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和歌山県由良町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赤字が生じている会計はなく、黒字額では水道事業会計の割合が大きく、次いで下水道事業会計の比率が大きい。</a:t>
          </a:r>
        </a:p>
        <a:p>
          <a:r>
            <a:rPr kumimoji="1" lang="ja-JP" altLang="en-US" sz="1400">
              <a:latin typeface="ＭＳ ゴシック" pitchFamily="49" charset="-128"/>
              <a:ea typeface="ＭＳ ゴシック" pitchFamily="49" charset="-128"/>
            </a:rPr>
            <a:t>　今後も各会計とともに赤字額、資金不足額が生じない見込みであるが、比率に注視し、より一層経費の削減に努める。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和歌山県由良町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元利償還金が前年度と比較して増加しており、今後についても、継続して実施している道路改良事業等や、新規で駅周辺整備や学校統合を計画しており、それらの事業費によっては増加する可能性がある。</a:t>
          </a:r>
        </a:p>
        <a:p>
          <a:r>
            <a:rPr kumimoji="1" lang="ja-JP" altLang="en-US" sz="1200">
              <a:latin typeface="ＭＳ ゴシック" pitchFamily="49" charset="-128"/>
              <a:ea typeface="ＭＳ ゴシック" pitchFamily="49" charset="-128"/>
            </a:rPr>
            <a:t>　また、公営企業の元利償還金に対する繰入金については、令和６年度下水道事業においてクリーンセンターの統合事業により地方債を発行する予定であるため、増加する見込みであるが、それ以降は大型事業による発行見込みはないため、緩やかに減少していく見込みである。</a:t>
          </a:r>
        </a:p>
        <a:p>
          <a:r>
            <a:rPr kumimoji="1" lang="ja-JP" altLang="en-US" sz="1200">
              <a:latin typeface="ＭＳ ゴシック" pitchFamily="49" charset="-128"/>
              <a:ea typeface="ＭＳ ゴシック" pitchFamily="49" charset="-128"/>
            </a:rPr>
            <a:t>　一部事務組合が起こした地方債の元利償還金に対する負担金については、クリーンセンター及び清掃センターの建設改良による地方債発行に伴い増加していく見込みである。</a:t>
          </a:r>
        </a:p>
        <a:p>
          <a:r>
            <a:rPr kumimoji="1" lang="ja-JP" altLang="en-US" sz="1200">
              <a:latin typeface="ＭＳ ゴシック" pitchFamily="49" charset="-128"/>
              <a:ea typeface="ＭＳ ゴシック" pitchFamily="49" charset="-128"/>
            </a:rPr>
            <a:t>　実質公債費比率は増加傾向にあると予想されるため、今後の地方債の新規発行は十分検討する必要がある。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満期一括償還地方債を活用していないため。</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和歌山県由良町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道路事業等による過疎対策事業債の発行及び防災対策による緊急防災・減災事業債の発行に毎年度地方債を発行しているが、令和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年度は令和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年度に引き続き、償還額が発行額を上回ったため、一般会計等に係る地方債残高は減少した。</a:t>
          </a:r>
        </a:p>
        <a:p>
          <a:r>
            <a:rPr kumimoji="1" lang="ja-JP" altLang="en-US" sz="1200">
              <a:latin typeface="ＭＳ ゴシック" pitchFamily="49" charset="-128"/>
              <a:ea typeface="ＭＳ ゴシック" pitchFamily="49" charset="-128"/>
            </a:rPr>
            <a:t>　また、公営企業債等繰入見込額については、下水道事業会計のクリーンセンター統合事業が終了すれば、それ以降は大型事業の見込みはないため、減少していくことが見込まれる。</a:t>
          </a:r>
        </a:p>
        <a:p>
          <a:r>
            <a:rPr kumimoji="1" lang="ja-JP" altLang="en-US" sz="1200">
              <a:latin typeface="ＭＳ ゴシック" pitchFamily="49" charset="-128"/>
              <a:ea typeface="ＭＳ ゴシック" pitchFamily="49" charset="-128"/>
            </a:rPr>
            <a:t>　充当可能基金については、普通交付税等の交付額の増加等により、財政調整基金残高が増加したことや、ふるさと納税事業の推進によるふるさとふれあい基金残高が増加したことにより、増加に転じている。</a:t>
          </a:r>
        </a:p>
        <a:p>
          <a:r>
            <a:rPr kumimoji="1" lang="ja-JP" altLang="en-US" sz="1200">
              <a:latin typeface="ＭＳ ゴシック" pitchFamily="49" charset="-128"/>
              <a:ea typeface="ＭＳ ゴシック" pitchFamily="49" charset="-128"/>
            </a:rPr>
            <a:t>　ただし、今後については、地方債の償還に係る公債費や、施設等の維持管理経費等で基金を取り崩すことで、充当可能基金の減少が見込まれる。</a:t>
          </a:r>
        </a:p>
        <a:p>
          <a:r>
            <a:rPr kumimoji="1" lang="ja-JP" altLang="en-US" sz="1200">
              <a:latin typeface="ＭＳ ゴシック" pitchFamily="49" charset="-128"/>
              <a:ea typeface="ＭＳ ゴシック" pitchFamily="49" charset="-128"/>
            </a:rPr>
            <a:t>　今後も、将来負担比率等に注視しながら、徹底した歳出の削減を行うことで、適正な規模での基金の積み立て促進に努める。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和歌山県由良町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・財政調整基金を令和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年度末に積み立て及び、臨時財政対策債償還金費の設立により、基金額が対前年度＋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百万円となったことから、総基金残高も増加している。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長期的には、歳入では税収等の増加が見込めず、歳出では義務的経費や現在計画している事業等による支出が見込まれ、現状のままでは基金額が減少していくことが予想されるため、徹底した歳出の削減が必要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・ふるさとふれあい基金：個性的で魅力あふれるふるさとづくりを推進するために要する経費の財源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教育・文化の向上に関する事業、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観光の振興に関する事業、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産業の振興に関する事業、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福祉・保健の充実に関する事業、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防災に関する事業、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町長が必要と認める事業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・高齢者福祉基金：高齢者福祉の増進に要する経費の財源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・教育振興基金：教育振興に要する経費の財源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・森林環境譲与税基金：それぞれの地域の実情に応じて森林整備及び促進に関する事業を幅広く弾力的に実施するための財源</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・ふるさとふれあい基金：取崩額：バス・タクシー運賃助成事業に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百万円、農業振興事業に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百万、観光振興事業に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百万円、学習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支援配置事業に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百万円、外国語指導助手招致事業に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積立額：ふるさと納税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・高齢者福祉基金：バス・タクシー運賃助成事業に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・森林環境譲与税：林業一般管理事業に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百万円を取り崩し、森林環境譲与税の交付分を積立てた。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・ふるさとふれあい基金：ふるさと納税分を積み立てて、各年度でふるさとづくりの事業にあった経費に充てる。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・高齢者福祉基金：バス・タクシー運賃助成事業等、高齢者福祉の増進に要する経費の財源に充てる予定であるが、積み立て予定はない。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・教育振興基金：令和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年度末で、基金残高がほぼ無くなり、今後については現段階で決まった方針はない。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・森林環境譲与税基金：森林環境譲与税基金の交付額を積み立て、森林整備及びその促進に要する経費に充てる。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年度の財政調整基金については、主に地方交付税において臨時経済対策費等、当初予算で見込んでいた額より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百万円の増であったことから、一般会計への繰入分として予算計上していた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百万円を取り崩すことなく、財政調整基金の積み立てを行ったことにより、令和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年度末残高が前年度＋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億円の保持に努めていきたいが、今後、公債費や繰出金等が増加していくため、基金の残高は減少していくことが見込まれる。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・臨時財政対策債償還金費の設立により、積立を行ったため基金額が対前年度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・地方債の借入金利が低いことから、繰上返済の予定額等もないため、現段階で決まった方針はない。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4397377</v>
      </c>
      <c r="BO4" s="449"/>
      <c r="BP4" s="449"/>
      <c r="BQ4" s="449"/>
      <c r="BR4" s="449"/>
      <c r="BS4" s="449"/>
      <c r="BT4" s="449"/>
      <c r="BU4" s="450"/>
      <c r="BV4" s="448">
        <v>4508528</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4.0999999999999996</v>
      </c>
      <c r="CU4" s="589"/>
      <c r="CV4" s="589"/>
      <c r="CW4" s="589"/>
      <c r="CX4" s="589"/>
      <c r="CY4" s="589"/>
      <c r="CZ4" s="589"/>
      <c r="DA4" s="590"/>
      <c r="DB4" s="588">
        <v>7</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4217866</v>
      </c>
      <c r="BO5" s="420"/>
      <c r="BP5" s="420"/>
      <c r="BQ5" s="420"/>
      <c r="BR5" s="420"/>
      <c r="BS5" s="420"/>
      <c r="BT5" s="420"/>
      <c r="BU5" s="421"/>
      <c r="BV5" s="419">
        <v>4307190</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87.4</v>
      </c>
      <c r="CU5" s="417"/>
      <c r="CV5" s="417"/>
      <c r="CW5" s="417"/>
      <c r="CX5" s="417"/>
      <c r="CY5" s="417"/>
      <c r="CZ5" s="417"/>
      <c r="DA5" s="418"/>
      <c r="DB5" s="416">
        <v>88.9</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179511</v>
      </c>
      <c r="BO6" s="420"/>
      <c r="BP6" s="420"/>
      <c r="BQ6" s="420"/>
      <c r="BR6" s="420"/>
      <c r="BS6" s="420"/>
      <c r="BT6" s="420"/>
      <c r="BU6" s="421"/>
      <c r="BV6" s="419">
        <v>201338</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87.8</v>
      </c>
      <c r="CU6" s="563"/>
      <c r="CV6" s="563"/>
      <c r="CW6" s="563"/>
      <c r="CX6" s="563"/>
      <c r="CY6" s="563"/>
      <c r="CZ6" s="563"/>
      <c r="DA6" s="564"/>
      <c r="DB6" s="562">
        <v>89.9</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63917</v>
      </c>
      <c r="BO7" s="420"/>
      <c r="BP7" s="420"/>
      <c r="BQ7" s="420"/>
      <c r="BR7" s="420"/>
      <c r="BS7" s="420"/>
      <c r="BT7" s="420"/>
      <c r="BU7" s="421"/>
      <c r="BV7" s="419">
        <v>8519</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2793414</v>
      </c>
      <c r="CU7" s="420"/>
      <c r="CV7" s="420"/>
      <c r="CW7" s="420"/>
      <c r="CX7" s="420"/>
      <c r="CY7" s="420"/>
      <c r="CZ7" s="420"/>
      <c r="DA7" s="421"/>
      <c r="DB7" s="419">
        <v>2766908</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104</v>
      </c>
      <c r="AV8" s="478"/>
      <c r="AW8" s="478"/>
      <c r="AX8" s="478"/>
      <c r="AY8" s="433" t="s">
        <v>105</v>
      </c>
      <c r="AZ8" s="434"/>
      <c r="BA8" s="434"/>
      <c r="BB8" s="434"/>
      <c r="BC8" s="434"/>
      <c r="BD8" s="434"/>
      <c r="BE8" s="434"/>
      <c r="BF8" s="434"/>
      <c r="BG8" s="434"/>
      <c r="BH8" s="434"/>
      <c r="BI8" s="434"/>
      <c r="BJ8" s="434"/>
      <c r="BK8" s="434"/>
      <c r="BL8" s="434"/>
      <c r="BM8" s="435"/>
      <c r="BN8" s="419">
        <v>115594</v>
      </c>
      <c r="BO8" s="420"/>
      <c r="BP8" s="420"/>
      <c r="BQ8" s="420"/>
      <c r="BR8" s="420"/>
      <c r="BS8" s="420"/>
      <c r="BT8" s="420"/>
      <c r="BU8" s="421"/>
      <c r="BV8" s="419">
        <v>192819</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0.26</v>
      </c>
      <c r="CU8" s="523"/>
      <c r="CV8" s="523"/>
      <c r="CW8" s="523"/>
      <c r="CX8" s="523"/>
      <c r="CY8" s="523"/>
      <c r="CZ8" s="523"/>
      <c r="DA8" s="524"/>
      <c r="DB8" s="522">
        <v>0.27</v>
      </c>
      <c r="DC8" s="523"/>
      <c r="DD8" s="523"/>
      <c r="DE8" s="523"/>
      <c r="DF8" s="523"/>
      <c r="DG8" s="523"/>
      <c r="DH8" s="523"/>
      <c r="DI8" s="524"/>
    </row>
    <row r="9" spans="1:119" ht="18.75" customHeight="1" thickBot="1" x14ac:dyDescent="0.25">
      <c r="A9" s="181"/>
      <c r="B9" s="551" t="s">
        <v>107</v>
      </c>
      <c r="C9" s="552"/>
      <c r="D9" s="552"/>
      <c r="E9" s="552"/>
      <c r="F9" s="552"/>
      <c r="G9" s="552"/>
      <c r="H9" s="552"/>
      <c r="I9" s="552"/>
      <c r="J9" s="552"/>
      <c r="K9" s="470"/>
      <c r="L9" s="553" t="s">
        <v>108</v>
      </c>
      <c r="M9" s="554"/>
      <c r="N9" s="554"/>
      <c r="O9" s="554"/>
      <c r="P9" s="554"/>
      <c r="Q9" s="555"/>
      <c r="R9" s="556">
        <v>5364</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-77225</v>
      </c>
      <c r="BO9" s="420"/>
      <c r="BP9" s="420"/>
      <c r="BQ9" s="420"/>
      <c r="BR9" s="420"/>
      <c r="BS9" s="420"/>
      <c r="BT9" s="420"/>
      <c r="BU9" s="421"/>
      <c r="BV9" s="419">
        <v>-99490</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14.6</v>
      </c>
      <c r="CU9" s="417"/>
      <c r="CV9" s="417"/>
      <c r="CW9" s="417"/>
      <c r="CX9" s="417"/>
      <c r="CY9" s="417"/>
      <c r="CZ9" s="417"/>
      <c r="DA9" s="418"/>
      <c r="DB9" s="416">
        <v>14.4</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113</v>
      </c>
      <c r="M10" s="376"/>
      <c r="N10" s="376"/>
      <c r="O10" s="376"/>
      <c r="P10" s="376"/>
      <c r="Q10" s="377"/>
      <c r="R10" s="372">
        <v>5837</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104</v>
      </c>
      <c r="AV10" s="478"/>
      <c r="AW10" s="478"/>
      <c r="AX10" s="478"/>
      <c r="AY10" s="433" t="s">
        <v>115</v>
      </c>
      <c r="AZ10" s="434"/>
      <c r="BA10" s="434"/>
      <c r="BB10" s="434"/>
      <c r="BC10" s="434"/>
      <c r="BD10" s="434"/>
      <c r="BE10" s="434"/>
      <c r="BF10" s="434"/>
      <c r="BG10" s="434"/>
      <c r="BH10" s="434"/>
      <c r="BI10" s="434"/>
      <c r="BJ10" s="434"/>
      <c r="BK10" s="434"/>
      <c r="BL10" s="434"/>
      <c r="BM10" s="435"/>
      <c r="BN10" s="419">
        <v>716</v>
      </c>
      <c r="BO10" s="420"/>
      <c r="BP10" s="420"/>
      <c r="BQ10" s="420"/>
      <c r="BR10" s="420"/>
      <c r="BS10" s="420"/>
      <c r="BT10" s="420"/>
      <c r="BU10" s="421"/>
      <c r="BV10" s="419">
        <v>82056</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5183</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5134</v>
      </c>
      <c r="S13" s="507"/>
      <c r="T13" s="507"/>
      <c r="U13" s="507"/>
      <c r="V13" s="508"/>
      <c r="W13" s="509" t="s">
        <v>131</v>
      </c>
      <c r="X13" s="405"/>
      <c r="Y13" s="405"/>
      <c r="Z13" s="405"/>
      <c r="AA13" s="405"/>
      <c r="AB13" s="406"/>
      <c r="AC13" s="372">
        <v>369</v>
      </c>
      <c r="AD13" s="373"/>
      <c r="AE13" s="373"/>
      <c r="AF13" s="373"/>
      <c r="AG13" s="374"/>
      <c r="AH13" s="372">
        <v>460</v>
      </c>
      <c r="AI13" s="373"/>
      <c r="AJ13" s="373"/>
      <c r="AK13" s="373"/>
      <c r="AL13" s="432"/>
      <c r="AM13" s="476" t="s">
        <v>132</v>
      </c>
      <c r="AN13" s="376"/>
      <c r="AO13" s="376"/>
      <c r="AP13" s="376"/>
      <c r="AQ13" s="376"/>
      <c r="AR13" s="376"/>
      <c r="AS13" s="376"/>
      <c r="AT13" s="377"/>
      <c r="AU13" s="477" t="s">
        <v>104</v>
      </c>
      <c r="AV13" s="478"/>
      <c r="AW13" s="478"/>
      <c r="AX13" s="478"/>
      <c r="AY13" s="433" t="s">
        <v>133</v>
      </c>
      <c r="AZ13" s="434"/>
      <c r="BA13" s="434"/>
      <c r="BB13" s="434"/>
      <c r="BC13" s="434"/>
      <c r="BD13" s="434"/>
      <c r="BE13" s="434"/>
      <c r="BF13" s="434"/>
      <c r="BG13" s="434"/>
      <c r="BH13" s="434"/>
      <c r="BI13" s="434"/>
      <c r="BJ13" s="434"/>
      <c r="BK13" s="434"/>
      <c r="BL13" s="434"/>
      <c r="BM13" s="435"/>
      <c r="BN13" s="419">
        <v>-76509</v>
      </c>
      <c r="BO13" s="420"/>
      <c r="BP13" s="420"/>
      <c r="BQ13" s="420"/>
      <c r="BR13" s="420"/>
      <c r="BS13" s="420"/>
      <c r="BT13" s="420"/>
      <c r="BU13" s="421"/>
      <c r="BV13" s="419">
        <v>-17434</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13.2</v>
      </c>
      <c r="CU13" s="417"/>
      <c r="CV13" s="417"/>
      <c r="CW13" s="417"/>
      <c r="CX13" s="417"/>
      <c r="CY13" s="417"/>
      <c r="CZ13" s="417"/>
      <c r="DA13" s="418"/>
      <c r="DB13" s="416">
        <v>12.6</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5282</v>
      </c>
      <c r="S14" s="507"/>
      <c r="T14" s="507"/>
      <c r="U14" s="507"/>
      <c r="V14" s="508"/>
      <c r="W14" s="510"/>
      <c r="X14" s="408"/>
      <c r="Y14" s="408"/>
      <c r="Z14" s="408"/>
      <c r="AA14" s="408"/>
      <c r="AB14" s="409"/>
      <c r="AC14" s="499">
        <v>14.8</v>
      </c>
      <c r="AD14" s="500"/>
      <c r="AE14" s="500"/>
      <c r="AF14" s="500"/>
      <c r="AG14" s="501"/>
      <c r="AH14" s="499">
        <v>16.7</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132.30000000000001</v>
      </c>
      <c r="CU14" s="517"/>
      <c r="CV14" s="517"/>
      <c r="CW14" s="517"/>
      <c r="CX14" s="517"/>
      <c r="CY14" s="517"/>
      <c r="CZ14" s="517"/>
      <c r="DA14" s="518"/>
      <c r="DB14" s="516">
        <v>145.9</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5244</v>
      </c>
      <c r="S15" s="507"/>
      <c r="T15" s="507"/>
      <c r="U15" s="507"/>
      <c r="V15" s="508"/>
      <c r="W15" s="509" t="s">
        <v>137</v>
      </c>
      <c r="X15" s="405"/>
      <c r="Y15" s="405"/>
      <c r="Z15" s="405"/>
      <c r="AA15" s="405"/>
      <c r="AB15" s="406"/>
      <c r="AC15" s="372">
        <v>628</v>
      </c>
      <c r="AD15" s="373"/>
      <c r="AE15" s="373"/>
      <c r="AF15" s="373"/>
      <c r="AG15" s="374"/>
      <c r="AH15" s="372">
        <v>705</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656251</v>
      </c>
      <c r="BO15" s="449"/>
      <c r="BP15" s="449"/>
      <c r="BQ15" s="449"/>
      <c r="BR15" s="449"/>
      <c r="BS15" s="449"/>
      <c r="BT15" s="449"/>
      <c r="BU15" s="450"/>
      <c r="BV15" s="448">
        <v>660298</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25.1</v>
      </c>
      <c r="AD16" s="500"/>
      <c r="AE16" s="500"/>
      <c r="AF16" s="500"/>
      <c r="AG16" s="501"/>
      <c r="AH16" s="499">
        <v>25.5</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2610283</v>
      </c>
      <c r="BO16" s="420"/>
      <c r="BP16" s="420"/>
      <c r="BQ16" s="420"/>
      <c r="BR16" s="420"/>
      <c r="BS16" s="420"/>
      <c r="BT16" s="420"/>
      <c r="BU16" s="421"/>
      <c r="BV16" s="419">
        <v>2563292</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1502</v>
      </c>
      <c r="AD17" s="373"/>
      <c r="AE17" s="373"/>
      <c r="AF17" s="373"/>
      <c r="AG17" s="374"/>
      <c r="AH17" s="372">
        <v>1596</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825611</v>
      </c>
      <c r="BO17" s="420"/>
      <c r="BP17" s="420"/>
      <c r="BQ17" s="420"/>
      <c r="BR17" s="420"/>
      <c r="BS17" s="420"/>
      <c r="BT17" s="420"/>
      <c r="BU17" s="421"/>
      <c r="BV17" s="419">
        <v>834571</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30.93</v>
      </c>
      <c r="M18" s="472"/>
      <c r="N18" s="472"/>
      <c r="O18" s="472"/>
      <c r="P18" s="472"/>
      <c r="Q18" s="472"/>
      <c r="R18" s="473"/>
      <c r="S18" s="473"/>
      <c r="T18" s="473"/>
      <c r="U18" s="473"/>
      <c r="V18" s="474"/>
      <c r="W18" s="490"/>
      <c r="X18" s="491"/>
      <c r="Y18" s="491"/>
      <c r="Z18" s="491"/>
      <c r="AA18" s="491"/>
      <c r="AB18" s="515"/>
      <c r="AC18" s="389">
        <v>60.1</v>
      </c>
      <c r="AD18" s="390"/>
      <c r="AE18" s="390"/>
      <c r="AF18" s="390"/>
      <c r="AG18" s="475"/>
      <c r="AH18" s="389">
        <v>57.8</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2463093</v>
      </c>
      <c r="BO18" s="420"/>
      <c r="BP18" s="420"/>
      <c r="BQ18" s="420"/>
      <c r="BR18" s="420"/>
      <c r="BS18" s="420"/>
      <c r="BT18" s="420"/>
      <c r="BU18" s="421"/>
      <c r="BV18" s="419">
        <v>2478522</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173</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3343336</v>
      </c>
      <c r="BO19" s="420"/>
      <c r="BP19" s="420"/>
      <c r="BQ19" s="420"/>
      <c r="BR19" s="420"/>
      <c r="BS19" s="420"/>
      <c r="BT19" s="420"/>
      <c r="BU19" s="421"/>
      <c r="BV19" s="419">
        <v>3347563</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2261</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4134555</v>
      </c>
      <c r="BO22" s="449"/>
      <c r="BP22" s="449"/>
      <c r="BQ22" s="449"/>
      <c r="BR22" s="449"/>
      <c r="BS22" s="449"/>
      <c r="BT22" s="449"/>
      <c r="BU22" s="450"/>
      <c r="BV22" s="448">
        <v>4274969</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4098698</v>
      </c>
      <c r="BO23" s="420"/>
      <c r="BP23" s="420"/>
      <c r="BQ23" s="420"/>
      <c r="BR23" s="420"/>
      <c r="BS23" s="420"/>
      <c r="BT23" s="420"/>
      <c r="BU23" s="421"/>
      <c r="BV23" s="419">
        <v>4233243</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7000</v>
      </c>
      <c r="R24" s="373"/>
      <c r="S24" s="373"/>
      <c r="T24" s="373"/>
      <c r="U24" s="373"/>
      <c r="V24" s="374"/>
      <c r="W24" s="462"/>
      <c r="X24" s="399"/>
      <c r="Y24" s="400"/>
      <c r="Z24" s="375" t="s">
        <v>162</v>
      </c>
      <c r="AA24" s="376"/>
      <c r="AB24" s="376"/>
      <c r="AC24" s="376"/>
      <c r="AD24" s="376"/>
      <c r="AE24" s="376"/>
      <c r="AF24" s="376"/>
      <c r="AG24" s="377"/>
      <c r="AH24" s="372">
        <v>58</v>
      </c>
      <c r="AI24" s="373"/>
      <c r="AJ24" s="373"/>
      <c r="AK24" s="373"/>
      <c r="AL24" s="374"/>
      <c r="AM24" s="372">
        <v>164082</v>
      </c>
      <c r="AN24" s="373"/>
      <c r="AO24" s="373"/>
      <c r="AP24" s="373"/>
      <c r="AQ24" s="373"/>
      <c r="AR24" s="374"/>
      <c r="AS24" s="372">
        <v>2829</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2724563</v>
      </c>
      <c r="BO24" s="420"/>
      <c r="BP24" s="420"/>
      <c r="BQ24" s="420"/>
      <c r="BR24" s="420"/>
      <c r="BS24" s="420"/>
      <c r="BT24" s="420"/>
      <c r="BU24" s="421"/>
      <c r="BV24" s="419">
        <v>2711207</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1</v>
      </c>
      <c r="M25" s="373"/>
      <c r="N25" s="373"/>
      <c r="O25" s="373"/>
      <c r="P25" s="374"/>
      <c r="Q25" s="372">
        <v>5900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129882</v>
      </c>
      <c r="BO25" s="449"/>
      <c r="BP25" s="449"/>
      <c r="BQ25" s="449"/>
      <c r="BR25" s="449"/>
      <c r="BS25" s="449"/>
      <c r="BT25" s="449"/>
      <c r="BU25" s="450"/>
      <c r="BV25" s="448">
        <v>241336</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5300</v>
      </c>
      <c r="R26" s="373"/>
      <c r="S26" s="373"/>
      <c r="T26" s="373"/>
      <c r="U26" s="373"/>
      <c r="V26" s="374"/>
      <c r="W26" s="462"/>
      <c r="X26" s="399"/>
      <c r="Y26" s="400"/>
      <c r="Z26" s="375" t="s">
        <v>168</v>
      </c>
      <c r="AA26" s="430"/>
      <c r="AB26" s="430"/>
      <c r="AC26" s="430"/>
      <c r="AD26" s="430"/>
      <c r="AE26" s="430"/>
      <c r="AF26" s="430"/>
      <c r="AG26" s="431"/>
      <c r="AH26" s="372">
        <v>1</v>
      </c>
      <c r="AI26" s="373"/>
      <c r="AJ26" s="373"/>
      <c r="AK26" s="373"/>
      <c r="AL26" s="374"/>
      <c r="AM26" s="372" t="s">
        <v>169</v>
      </c>
      <c r="AN26" s="373"/>
      <c r="AO26" s="373"/>
      <c r="AP26" s="373"/>
      <c r="AQ26" s="373"/>
      <c r="AR26" s="374"/>
      <c r="AS26" s="372" t="s">
        <v>169</v>
      </c>
      <c r="AT26" s="373"/>
      <c r="AU26" s="373"/>
      <c r="AV26" s="373"/>
      <c r="AW26" s="373"/>
      <c r="AX26" s="432"/>
      <c r="AY26" s="459" t="s">
        <v>170</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171</v>
      </c>
      <c r="F27" s="376"/>
      <c r="G27" s="376"/>
      <c r="H27" s="376"/>
      <c r="I27" s="376"/>
      <c r="J27" s="376"/>
      <c r="K27" s="377"/>
      <c r="L27" s="372">
        <v>1</v>
      </c>
      <c r="M27" s="373"/>
      <c r="N27" s="373"/>
      <c r="O27" s="373"/>
      <c r="P27" s="374"/>
      <c r="Q27" s="372">
        <v>3000</v>
      </c>
      <c r="R27" s="373"/>
      <c r="S27" s="373"/>
      <c r="T27" s="373"/>
      <c r="U27" s="373"/>
      <c r="V27" s="374"/>
      <c r="W27" s="462"/>
      <c r="X27" s="399"/>
      <c r="Y27" s="400"/>
      <c r="Z27" s="375" t="s">
        <v>172</v>
      </c>
      <c r="AA27" s="376"/>
      <c r="AB27" s="376"/>
      <c r="AC27" s="376"/>
      <c r="AD27" s="376"/>
      <c r="AE27" s="376"/>
      <c r="AF27" s="376"/>
      <c r="AG27" s="377"/>
      <c r="AH27" s="372">
        <v>1</v>
      </c>
      <c r="AI27" s="373"/>
      <c r="AJ27" s="373"/>
      <c r="AK27" s="373"/>
      <c r="AL27" s="374"/>
      <c r="AM27" s="372" t="s">
        <v>169</v>
      </c>
      <c r="AN27" s="373"/>
      <c r="AO27" s="373"/>
      <c r="AP27" s="373"/>
      <c r="AQ27" s="373"/>
      <c r="AR27" s="374"/>
      <c r="AS27" s="372" t="s">
        <v>169</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v>96421</v>
      </c>
      <c r="BO27" s="454"/>
      <c r="BP27" s="454"/>
      <c r="BQ27" s="454"/>
      <c r="BR27" s="454"/>
      <c r="BS27" s="454"/>
      <c r="BT27" s="454"/>
      <c r="BU27" s="455"/>
      <c r="BV27" s="453">
        <v>96403</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174</v>
      </c>
      <c r="F28" s="376"/>
      <c r="G28" s="376"/>
      <c r="H28" s="376"/>
      <c r="I28" s="376"/>
      <c r="J28" s="376"/>
      <c r="K28" s="377"/>
      <c r="L28" s="372">
        <v>1</v>
      </c>
      <c r="M28" s="373"/>
      <c r="N28" s="373"/>
      <c r="O28" s="373"/>
      <c r="P28" s="374"/>
      <c r="Q28" s="372">
        <v>2500</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1669008</v>
      </c>
      <c r="BO28" s="449"/>
      <c r="BP28" s="449"/>
      <c r="BQ28" s="449"/>
      <c r="BR28" s="449"/>
      <c r="BS28" s="449"/>
      <c r="BT28" s="449"/>
      <c r="BU28" s="450"/>
      <c r="BV28" s="448">
        <v>1568292</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177</v>
      </c>
      <c r="F29" s="376"/>
      <c r="G29" s="376"/>
      <c r="H29" s="376"/>
      <c r="I29" s="376"/>
      <c r="J29" s="376"/>
      <c r="K29" s="377"/>
      <c r="L29" s="372">
        <v>8</v>
      </c>
      <c r="M29" s="373"/>
      <c r="N29" s="373"/>
      <c r="O29" s="373"/>
      <c r="P29" s="374"/>
      <c r="Q29" s="372">
        <v>2300</v>
      </c>
      <c r="R29" s="373"/>
      <c r="S29" s="373"/>
      <c r="T29" s="373"/>
      <c r="U29" s="373"/>
      <c r="V29" s="374"/>
      <c r="W29" s="463"/>
      <c r="X29" s="464"/>
      <c r="Y29" s="465"/>
      <c r="Z29" s="375" t="s">
        <v>178</v>
      </c>
      <c r="AA29" s="376"/>
      <c r="AB29" s="376"/>
      <c r="AC29" s="376"/>
      <c r="AD29" s="376"/>
      <c r="AE29" s="376"/>
      <c r="AF29" s="376"/>
      <c r="AG29" s="377"/>
      <c r="AH29" s="372">
        <v>59</v>
      </c>
      <c r="AI29" s="373"/>
      <c r="AJ29" s="373"/>
      <c r="AK29" s="373"/>
      <c r="AL29" s="374"/>
      <c r="AM29" s="372">
        <v>168096</v>
      </c>
      <c r="AN29" s="373"/>
      <c r="AO29" s="373"/>
      <c r="AP29" s="373"/>
      <c r="AQ29" s="373"/>
      <c r="AR29" s="374"/>
      <c r="AS29" s="372">
        <v>2849</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12001</v>
      </c>
      <c r="BO29" s="420"/>
      <c r="BP29" s="420"/>
      <c r="BQ29" s="420"/>
      <c r="BR29" s="420"/>
      <c r="BS29" s="420"/>
      <c r="BT29" s="420"/>
      <c r="BU29" s="421"/>
      <c r="BV29" s="419">
        <v>527</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95</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73262</v>
      </c>
      <c r="BO30" s="454"/>
      <c r="BP30" s="454"/>
      <c r="BQ30" s="454"/>
      <c r="BR30" s="454"/>
      <c r="BS30" s="454"/>
      <c r="BT30" s="454"/>
      <c r="BU30" s="455"/>
      <c r="BV30" s="453">
        <v>58271</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7</v>
      </c>
      <c r="BF34" s="367"/>
      <c r="BG34" s="368" t="str">
        <f>IF('各会計、関係団体の財政状況及び健全化判断比率'!B33="","",'各会計、関係団体の財政状況及び健全化判断比率'!B33)</f>
        <v>公共下水道事業特別会計</v>
      </c>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和歌山県市町村総合事務組合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f t="shared" ref="BE35:BE43" si="1">IF(BG35="","",BE34+1)</f>
        <v>8</v>
      </c>
      <c r="BF35" s="367"/>
      <c r="BG35" s="368" t="str">
        <f>IF('各会計、関係団体の財政状況及び健全化判断比率'!B34="","",'各会計、関係団体の財政状況及び健全化判断比率'!B34)</f>
        <v>漁業集落環境整備事業特別会計</v>
      </c>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御坊日高老人福祉施設事務組合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御坊広域行政事務組合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日高広域消防事務組合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和歌山地方税回収機構</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和歌山県後期高齢者医療広域連合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15</v>
      </c>
      <c r="BX40" s="367"/>
      <c r="BY40" s="368" t="str">
        <f>IF('各会計、関係団体の財政状況及び健全化判断比率'!B74="","",'各会計、関係団体の財政状況及び健全化判断比率'!B74)</f>
        <v>御坊市外五ヶ町病院経営事務組合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16</v>
      </c>
      <c r="BX41" s="367"/>
      <c r="BY41" s="368" t="str">
        <f>IF('各会計、関係団体の財政状況及び健全化判断比率'!B75="","",'各会計、関係団体の財政状況及び健全化判断比率'!B75)</f>
        <v>御坊日高老人福祉施設事務組合（公営企業会計）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17</v>
      </c>
      <c r="BX42" s="367"/>
      <c r="BY42" s="368" t="str">
        <f>IF('各会計、関係団体の財政状況及び健全化判断比率'!B76="","",'各会計、関係団体の財政状況及び健全化判断比率'!B76)</f>
        <v>和歌山県後期高齢者医療広域連合（特別会計）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8X8aPAc6mMvmwzAZfb7WAmNhIsKe6iUbmGvMydHjygU9emyY5C21RB98ruEjOCxPJc6XPZYqsL7nm3pZycBwDQ==" saltValue="/64cG/GdfiPTSfgx97s4G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CD8" sqref="CD8:CY8"/>
    </sheetView>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9" t="s">
        <v>206</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207</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208</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2">
      <c r="B4" s="679" t="s">
        <v>1</v>
      </c>
      <c r="C4" s="680"/>
      <c r="D4" s="680"/>
      <c r="E4" s="680"/>
      <c r="F4" s="680"/>
      <c r="G4" s="680"/>
      <c r="H4" s="680"/>
      <c r="I4" s="680"/>
      <c r="J4" s="680"/>
      <c r="K4" s="680"/>
      <c r="L4" s="680"/>
      <c r="M4" s="680"/>
      <c r="N4" s="680"/>
      <c r="O4" s="680"/>
      <c r="P4" s="680"/>
      <c r="Q4" s="681"/>
      <c r="R4" s="679" t="s">
        <v>209</v>
      </c>
      <c r="S4" s="680"/>
      <c r="T4" s="680"/>
      <c r="U4" s="680"/>
      <c r="V4" s="680"/>
      <c r="W4" s="680"/>
      <c r="X4" s="680"/>
      <c r="Y4" s="681"/>
      <c r="Z4" s="679" t="s">
        <v>210</v>
      </c>
      <c r="AA4" s="680"/>
      <c r="AB4" s="680"/>
      <c r="AC4" s="681"/>
      <c r="AD4" s="679" t="s">
        <v>211</v>
      </c>
      <c r="AE4" s="680"/>
      <c r="AF4" s="680"/>
      <c r="AG4" s="680"/>
      <c r="AH4" s="680"/>
      <c r="AI4" s="680"/>
      <c r="AJ4" s="680"/>
      <c r="AK4" s="681"/>
      <c r="AL4" s="679" t="s">
        <v>210</v>
      </c>
      <c r="AM4" s="680"/>
      <c r="AN4" s="680"/>
      <c r="AO4" s="681"/>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9" t="s">
        <v>215</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2">
      <c r="B5" s="676" t="s">
        <v>216</v>
      </c>
      <c r="C5" s="677"/>
      <c r="D5" s="677"/>
      <c r="E5" s="677"/>
      <c r="F5" s="677"/>
      <c r="G5" s="677"/>
      <c r="H5" s="677"/>
      <c r="I5" s="677"/>
      <c r="J5" s="677"/>
      <c r="K5" s="677"/>
      <c r="L5" s="677"/>
      <c r="M5" s="677"/>
      <c r="N5" s="677"/>
      <c r="O5" s="677"/>
      <c r="P5" s="677"/>
      <c r="Q5" s="678"/>
      <c r="R5" s="673">
        <v>664118</v>
      </c>
      <c r="S5" s="674"/>
      <c r="T5" s="674"/>
      <c r="U5" s="674"/>
      <c r="V5" s="674"/>
      <c r="W5" s="674"/>
      <c r="X5" s="674"/>
      <c r="Y5" s="702"/>
      <c r="Z5" s="715">
        <v>15.1</v>
      </c>
      <c r="AA5" s="715"/>
      <c r="AB5" s="715"/>
      <c r="AC5" s="715"/>
      <c r="AD5" s="716">
        <v>664118</v>
      </c>
      <c r="AE5" s="716"/>
      <c r="AF5" s="716"/>
      <c r="AG5" s="716"/>
      <c r="AH5" s="716"/>
      <c r="AI5" s="716"/>
      <c r="AJ5" s="716"/>
      <c r="AK5" s="716"/>
      <c r="AL5" s="703">
        <v>23.7</v>
      </c>
      <c r="AM5" s="685"/>
      <c r="AN5" s="685"/>
      <c r="AO5" s="704"/>
      <c r="AP5" s="676" t="s">
        <v>217</v>
      </c>
      <c r="AQ5" s="677"/>
      <c r="AR5" s="677"/>
      <c r="AS5" s="677"/>
      <c r="AT5" s="677"/>
      <c r="AU5" s="677"/>
      <c r="AV5" s="677"/>
      <c r="AW5" s="677"/>
      <c r="AX5" s="677"/>
      <c r="AY5" s="677"/>
      <c r="AZ5" s="677"/>
      <c r="BA5" s="677"/>
      <c r="BB5" s="677"/>
      <c r="BC5" s="677"/>
      <c r="BD5" s="677"/>
      <c r="BE5" s="677"/>
      <c r="BF5" s="678"/>
      <c r="BG5" s="621">
        <v>664118</v>
      </c>
      <c r="BH5" s="622"/>
      <c r="BI5" s="622"/>
      <c r="BJ5" s="622"/>
      <c r="BK5" s="622"/>
      <c r="BL5" s="622"/>
      <c r="BM5" s="622"/>
      <c r="BN5" s="623"/>
      <c r="BO5" s="659">
        <v>100</v>
      </c>
      <c r="BP5" s="659"/>
      <c r="BQ5" s="659"/>
      <c r="BR5" s="659"/>
      <c r="BS5" s="660" t="s">
        <v>122</v>
      </c>
      <c r="BT5" s="660"/>
      <c r="BU5" s="660"/>
      <c r="BV5" s="660"/>
      <c r="BW5" s="660"/>
      <c r="BX5" s="660"/>
      <c r="BY5" s="660"/>
      <c r="BZ5" s="660"/>
      <c r="CA5" s="660"/>
      <c r="CB5" s="695"/>
      <c r="CD5" s="679" t="s">
        <v>212</v>
      </c>
      <c r="CE5" s="680"/>
      <c r="CF5" s="680"/>
      <c r="CG5" s="680"/>
      <c r="CH5" s="680"/>
      <c r="CI5" s="680"/>
      <c r="CJ5" s="680"/>
      <c r="CK5" s="680"/>
      <c r="CL5" s="680"/>
      <c r="CM5" s="680"/>
      <c r="CN5" s="680"/>
      <c r="CO5" s="680"/>
      <c r="CP5" s="680"/>
      <c r="CQ5" s="681"/>
      <c r="CR5" s="679" t="s">
        <v>218</v>
      </c>
      <c r="CS5" s="680"/>
      <c r="CT5" s="680"/>
      <c r="CU5" s="680"/>
      <c r="CV5" s="680"/>
      <c r="CW5" s="680"/>
      <c r="CX5" s="680"/>
      <c r="CY5" s="681"/>
      <c r="CZ5" s="679" t="s">
        <v>210</v>
      </c>
      <c r="DA5" s="680"/>
      <c r="DB5" s="680"/>
      <c r="DC5" s="681"/>
      <c r="DD5" s="679" t="s">
        <v>219</v>
      </c>
      <c r="DE5" s="680"/>
      <c r="DF5" s="680"/>
      <c r="DG5" s="680"/>
      <c r="DH5" s="680"/>
      <c r="DI5" s="680"/>
      <c r="DJ5" s="680"/>
      <c r="DK5" s="680"/>
      <c r="DL5" s="680"/>
      <c r="DM5" s="680"/>
      <c r="DN5" s="680"/>
      <c r="DO5" s="680"/>
      <c r="DP5" s="681"/>
      <c r="DQ5" s="679" t="s">
        <v>220</v>
      </c>
      <c r="DR5" s="680"/>
      <c r="DS5" s="680"/>
      <c r="DT5" s="680"/>
      <c r="DU5" s="680"/>
      <c r="DV5" s="680"/>
      <c r="DW5" s="680"/>
      <c r="DX5" s="680"/>
      <c r="DY5" s="680"/>
      <c r="DZ5" s="680"/>
      <c r="EA5" s="680"/>
      <c r="EB5" s="680"/>
      <c r="EC5" s="681"/>
    </row>
    <row r="6" spans="2:143" ht="11.25" customHeight="1" x14ac:dyDescent="0.2">
      <c r="B6" s="618" t="s">
        <v>221</v>
      </c>
      <c r="C6" s="619"/>
      <c r="D6" s="619"/>
      <c r="E6" s="619"/>
      <c r="F6" s="619"/>
      <c r="G6" s="619"/>
      <c r="H6" s="619"/>
      <c r="I6" s="619"/>
      <c r="J6" s="619"/>
      <c r="K6" s="619"/>
      <c r="L6" s="619"/>
      <c r="M6" s="619"/>
      <c r="N6" s="619"/>
      <c r="O6" s="619"/>
      <c r="P6" s="619"/>
      <c r="Q6" s="620"/>
      <c r="R6" s="621">
        <v>28327</v>
      </c>
      <c r="S6" s="622"/>
      <c r="T6" s="622"/>
      <c r="U6" s="622"/>
      <c r="V6" s="622"/>
      <c r="W6" s="622"/>
      <c r="X6" s="622"/>
      <c r="Y6" s="623"/>
      <c r="Z6" s="659">
        <v>0.6</v>
      </c>
      <c r="AA6" s="659"/>
      <c r="AB6" s="659"/>
      <c r="AC6" s="659"/>
      <c r="AD6" s="660">
        <v>28327</v>
      </c>
      <c r="AE6" s="660"/>
      <c r="AF6" s="660"/>
      <c r="AG6" s="660"/>
      <c r="AH6" s="660"/>
      <c r="AI6" s="660"/>
      <c r="AJ6" s="660"/>
      <c r="AK6" s="660"/>
      <c r="AL6" s="624">
        <v>1</v>
      </c>
      <c r="AM6" s="625"/>
      <c r="AN6" s="625"/>
      <c r="AO6" s="661"/>
      <c r="AP6" s="618" t="s">
        <v>222</v>
      </c>
      <c r="AQ6" s="619"/>
      <c r="AR6" s="619"/>
      <c r="AS6" s="619"/>
      <c r="AT6" s="619"/>
      <c r="AU6" s="619"/>
      <c r="AV6" s="619"/>
      <c r="AW6" s="619"/>
      <c r="AX6" s="619"/>
      <c r="AY6" s="619"/>
      <c r="AZ6" s="619"/>
      <c r="BA6" s="619"/>
      <c r="BB6" s="619"/>
      <c r="BC6" s="619"/>
      <c r="BD6" s="619"/>
      <c r="BE6" s="619"/>
      <c r="BF6" s="620"/>
      <c r="BG6" s="621">
        <v>664118</v>
      </c>
      <c r="BH6" s="622"/>
      <c r="BI6" s="622"/>
      <c r="BJ6" s="622"/>
      <c r="BK6" s="622"/>
      <c r="BL6" s="622"/>
      <c r="BM6" s="622"/>
      <c r="BN6" s="623"/>
      <c r="BO6" s="659">
        <v>100</v>
      </c>
      <c r="BP6" s="659"/>
      <c r="BQ6" s="659"/>
      <c r="BR6" s="659"/>
      <c r="BS6" s="660" t="s">
        <v>122</v>
      </c>
      <c r="BT6" s="660"/>
      <c r="BU6" s="660"/>
      <c r="BV6" s="660"/>
      <c r="BW6" s="660"/>
      <c r="BX6" s="660"/>
      <c r="BY6" s="660"/>
      <c r="BZ6" s="660"/>
      <c r="CA6" s="660"/>
      <c r="CB6" s="695"/>
      <c r="CD6" s="676" t="s">
        <v>223</v>
      </c>
      <c r="CE6" s="677"/>
      <c r="CF6" s="677"/>
      <c r="CG6" s="677"/>
      <c r="CH6" s="677"/>
      <c r="CI6" s="677"/>
      <c r="CJ6" s="677"/>
      <c r="CK6" s="677"/>
      <c r="CL6" s="677"/>
      <c r="CM6" s="677"/>
      <c r="CN6" s="677"/>
      <c r="CO6" s="677"/>
      <c r="CP6" s="677"/>
      <c r="CQ6" s="678"/>
      <c r="CR6" s="621">
        <v>61467</v>
      </c>
      <c r="CS6" s="622"/>
      <c r="CT6" s="622"/>
      <c r="CU6" s="622"/>
      <c r="CV6" s="622"/>
      <c r="CW6" s="622"/>
      <c r="CX6" s="622"/>
      <c r="CY6" s="623"/>
      <c r="CZ6" s="703">
        <v>1.5</v>
      </c>
      <c r="DA6" s="685"/>
      <c r="DB6" s="685"/>
      <c r="DC6" s="705"/>
      <c r="DD6" s="627" t="s">
        <v>122</v>
      </c>
      <c r="DE6" s="622"/>
      <c r="DF6" s="622"/>
      <c r="DG6" s="622"/>
      <c r="DH6" s="622"/>
      <c r="DI6" s="622"/>
      <c r="DJ6" s="622"/>
      <c r="DK6" s="622"/>
      <c r="DL6" s="622"/>
      <c r="DM6" s="622"/>
      <c r="DN6" s="622"/>
      <c r="DO6" s="622"/>
      <c r="DP6" s="623"/>
      <c r="DQ6" s="627">
        <v>61467</v>
      </c>
      <c r="DR6" s="622"/>
      <c r="DS6" s="622"/>
      <c r="DT6" s="622"/>
      <c r="DU6" s="622"/>
      <c r="DV6" s="622"/>
      <c r="DW6" s="622"/>
      <c r="DX6" s="622"/>
      <c r="DY6" s="622"/>
      <c r="DZ6" s="622"/>
      <c r="EA6" s="622"/>
      <c r="EB6" s="622"/>
      <c r="EC6" s="658"/>
    </row>
    <row r="7" spans="2:143" ht="11.25" customHeight="1" x14ac:dyDescent="0.2">
      <c r="B7" s="618" t="s">
        <v>224</v>
      </c>
      <c r="C7" s="619"/>
      <c r="D7" s="619"/>
      <c r="E7" s="619"/>
      <c r="F7" s="619"/>
      <c r="G7" s="619"/>
      <c r="H7" s="619"/>
      <c r="I7" s="619"/>
      <c r="J7" s="619"/>
      <c r="K7" s="619"/>
      <c r="L7" s="619"/>
      <c r="M7" s="619"/>
      <c r="N7" s="619"/>
      <c r="O7" s="619"/>
      <c r="P7" s="619"/>
      <c r="Q7" s="620"/>
      <c r="R7" s="621">
        <v>236</v>
      </c>
      <c r="S7" s="622"/>
      <c r="T7" s="622"/>
      <c r="U7" s="622"/>
      <c r="V7" s="622"/>
      <c r="W7" s="622"/>
      <c r="X7" s="622"/>
      <c r="Y7" s="623"/>
      <c r="Z7" s="659">
        <v>0</v>
      </c>
      <c r="AA7" s="659"/>
      <c r="AB7" s="659"/>
      <c r="AC7" s="659"/>
      <c r="AD7" s="660">
        <v>236</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222741</v>
      </c>
      <c r="BH7" s="622"/>
      <c r="BI7" s="622"/>
      <c r="BJ7" s="622"/>
      <c r="BK7" s="622"/>
      <c r="BL7" s="622"/>
      <c r="BM7" s="622"/>
      <c r="BN7" s="623"/>
      <c r="BO7" s="659">
        <v>33.5</v>
      </c>
      <c r="BP7" s="659"/>
      <c r="BQ7" s="659"/>
      <c r="BR7" s="659"/>
      <c r="BS7" s="660" t="s">
        <v>122</v>
      </c>
      <c r="BT7" s="660"/>
      <c r="BU7" s="660"/>
      <c r="BV7" s="660"/>
      <c r="BW7" s="660"/>
      <c r="BX7" s="660"/>
      <c r="BY7" s="660"/>
      <c r="BZ7" s="660"/>
      <c r="CA7" s="660"/>
      <c r="CB7" s="695"/>
      <c r="CD7" s="618" t="s">
        <v>226</v>
      </c>
      <c r="CE7" s="619"/>
      <c r="CF7" s="619"/>
      <c r="CG7" s="619"/>
      <c r="CH7" s="619"/>
      <c r="CI7" s="619"/>
      <c r="CJ7" s="619"/>
      <c r="CK7" s="619"/>
      <c r="CL7" s="619"/>
      <c r="CM7" s="619"/>
      <c r="CN7" s="619"/>
      <c r="CO7" s="619"/>
      <c r="CP7" s="619"/>
      <c r="CQ7" s="620"/>
      <c r="CR7" s="621">
        <v>513338</v>
      </c>
      <c r="CS7" s="622"/>
      <c r="CT7" s="622"/>
      <c r="CU7" s="622"/>
      <c r="CV7" s="622"/>
      <c r="CW7" s="622"/>
      <c r="CX7" s="622"/>
      <c r="CY7" s="623"/>
      <c r="CZ7" s="659">
        <v>12.2</v>
      </c>
      <c r="DA7" s="659"/>
      <c r="DB7" s="659"/>
      <c r="DC7" s="659"/>
      <c r="DD7" s="627">
        <v>14197</v>
      </c>
      <c r="DE7" s="622"/>
      <c r="DF7" s="622"/>
      <c r="DG7" s="622"/>
      <c r="DH7" s="622"/>
      <c r="DI7" s="622"/>
      <c r="DJ7" s="622"/>
      <c r="DK7" s="622"/>
      <c r="DL7" s="622"/>
      <c r="DM7" s="622"/>
      <c r="DN7" s="622"/>
      <c r="DO7" s="622"/>
      <c r="DP7" s="623"/>
      <c r="DQ7" s="627">
        <v>402704</v>
      </c>
      <c r="DR7" s="622"/>
      <c r="DS7" s="622"/>
      <c r="DT7" s="622"/>
      <c r="DU7" s="622"/>
      <c r="DV7" s="622"/>
      <c r="DW7" s="622"/>
      <c r="DX7" s="622"/>
      <c r="DY7" s="622"/>
      <c r="DZ7" s="622"/>
      <c r="EA7" s="622"/>
      <c r="EB7" s="622"/>
      <c r="EC7" s="658"/>
    </row>
    <row r="8" spans="2:143" ht="11.25" customHeight="1" x14ac:dyDescent="0.2">
      <c r="B8" s="618" t="s">
        <v>227</v>
      </c>
      <c r="C8" s="619"/>
      <c r="D8" s="619"/>
      <c r="E8" s="619"/>
      <c r="F8" s="619"/>
      <c r="G8" s="619"/>
      <c r="H8" s="619"/>
      <c r="I8" s="619"/>
      <c r="J8" s="619"/>
      <c r="K8" s="619"/>
      <c r="L8" s="619"/>
      <c r="M8" s="619"/>
      <c r="N8" s="619"/>
      <c r="O8" s="619"/>
      <c r="P8" s="619"/>
      <c r="Q8" s="620"/>
      <c r="R8" s="621">
        <v>4728</v>
      </c>
      <c r="S8" s="622"/>
      <c r="T8" s="622"/>
      <c r="U8" s="622"/>
      <c r="V8" s="622"/>
      <c r="W8" s="622"/>
      <c r="X8" s="622"/>
      <c r="Y8" s="623"/>
      <c r="Z8" s="659">
        <v>0.1</v>
      </c>
      <c r="AA8" s="659"/>
      <c r="AB8" s="659"/>
      <c r="AC8" s="659"/>
      <c r="AD8" s="660">
        <v>4728</v>
      </c>
      <c r="AE8" s="660"/>
      <c r="AF8" s="660"/>
      <c r="AG8" s="660"/>
      <c r="AH8" s="660"/>
      <c r="AI8" s="660"/>
      <c r="AJ8" s="660"/>
      <c r="AK8" s="660"/>
      <c r="AL8" s="624">
        <v>0.2</v>
      </c>
      <c r="AM8" s="625"/>
      <c r="AN8" s="625"/>
      <c r="AO8" s="661"/>
      <c r="AP8" s="618" t="s">
        <v>228</v>
      </c>
      <c r="AQ8" s="619"/>
      <c r="AR8" s="619"/>
      <c r="AS8" s="619"/>
      <c r="AT8" s="619"/>
      <c r="AU8" s="619"/>
      <c r="AV8" s="619"/>
      <c r="AW8" s="619"/>
      <c r="AX8" s="619"/>
      <c r="AY8" s="619"/>
      <c r="AZ8" s="619"/>
      <c r="BA8" s="619"/>
      <c r="BB8" s="619"/>
      <c r="BC8" s="619"/>
      <c r="BD8" s="619"/>
      <c r="BE8" s="619"/>
      <c r="BF8" s="620"/>
      <c r="BG8" s="621">
        <v>8333</v>
      </c>
      <c r="BH8" s="622"/>
      <c r="BI8" s="622"/>
      <c r="BJ8" s="622"/>
      <c r="BK8" s="622"/>
      <c r="BL8" s="622"/>
      <c r="BM8" s="622"/>
      <c r="BN8" s="623"/>
      <c r="BO8" s="659">
        <v>1.3</v>
      </c>
      <c r="BP8" s="659"/>
      <c r="BQ8" s="659"/>
      <c r="BR8" s="659"/>
      <c r="BS8" s="660" t="s">
        <v>122</v>
      </c>
      <c r="BT8" s="660"/>
      <c r="BU8" s="660"/>
      <c r="BV8" s="660"/>
      <c r="BW8" s="660"/>
      <c r="BX8" s="660"/>
      <c r="BY8" s="660"/>
      <c r="BZ8" s="660"/>
      <c r="CA8" s="660"/>
      <c r="CB8" s="695"/>
      <c r="CD8" s="618" t="s">
        <v>229</v>
      </c>
      <c r="CE8" s="619"/>
      <c r="CF8" s="619"/>
      <c r="CG8" s="619"/>
      <c r="CH8" s="619"/>
      <c r="CI8" s="619"/>
      <c r="CJ8" s="619"/>
      <c r="CK8" s="619"/>
      <c r="CL8" s="619"/>
      <c r="CM8" s="619"/>
      <c r="CN8" s="619"/>
      <c r="CO8" s="619"/>
      <c r="CP8" s="619"/>
      <c r="CQ8" s="620"/>
      <c r="CR8" s="621">
        <v>1047309</v>
      </c>
      <c r="CS8" s="622"/>
      <c r="CT8" s="622"/>
      <c r="CU8" s="622"/>
      <c r="CV8" s="622"/>
      <c r="CW8" s="622"/>
      <c r="CX8" s="622"/>
      <c r="CY8" s="623"/>
      <c r="CZ8" s="659">
        <v>24.8</v>
      </c>
      <c r="DA8" s="659"/>
      <c r="DB8" s="659"/>
      <c r="DC8" s="659"/>
      <c r="DD8" s="627">
        <v>579</v>
      </c>
      <c r="DE8" s="622"/>
      <c r="DF8" s="622"/>
      <c r="DG8" s="622"/>
      <c r="DH8" s="622"/>
      <c r="DI8" s="622"/>
      <c r="DJ8" s="622"/>
      <c r="DK8" s="622"/>
      <c r="DL8" s="622"/>
      <c r="DM8" s="622"/>
      <c r="DN8" s="622"/>
      <c r="DO8" s="622"/>
      <c r="DP8" s="623"/>
      <c r="DQ8" s="627">
        <v>672901</v>
      </c>
      <c r="DR8" s="622"/>
      <c r="DS8" s="622"/>
      <c r="DT8" s="622"/>
      <c r="DU8" s="622"/>
      <c r="DV8" s="622"/>
      <c r="DW8" s="622"/>
      <c r="DX8" s="622"/>
      <c r="DY8" s="622"/>
      <c r="DZ8" s="622"/>
      <c r="EA8" s="622"/>
      <c r="EB8" s="622"/>
      <c r="EC8" s="658"/>
    </row>
    <row r="9" spans="2:143" ht="11.25" customHeight="1" x14ac:dyDescent="0.2">
      <c r="B9" s="618" t="s">
        <v>230</v>
      </c>
      <c r="C9" s="619"/>
      <c r="D9" s="619"/>
      <c r="E9" s="619"/>
      <c r="F9" s="619"/>
      <c r="G9" s="619"/>
      <c r="H9" s="619"/>
      <c r="I9" s="619"/>
      <c r="J9" s="619"/>
      <c r="K9" s="619"/>
      <c r="L9" s="619"/>
      <c r="M9" s="619"/>
      <c r="N9" s="619"/>
      <c r="O9" s="619"/>
      <c r="P9" s="619"/>
      <c r="Q9" s="620"/>
      <c r="R9" s="621">
        <v>4724</v>
      </c>
      <c r="S9" s="622"/>
      <c r="T9" s="622"/>
      <c r="U9" s="622"/>
      <c r="V9" s="622"/>
      <c r="W9" s="622"/>
      <c r="X9" s="622"/>
      <c r="Y9" s="623"/>
      <c r="Z9" s="659">
        <v>0.1</v>
      </c>
      <c r="AA9" s="659"/>
      <c r="AB9" s="659"/>
      <c r="AC9" s="659"/>
      <c r="AD9" s="660">
        <v>4724</v>
      </c>
      <c r="AE9" s="660"/>
      <c r="AF9" s="660"/>
      <c r="AG9" s="660"/>
      <c r="AH9" s="660"/>
      <c r="AI9" s="660"/>
      <c r="AJ9" s="660"/>
      <c r="AK9" s="660"/>
      <c r="AL9" s="624">
        <v>0.2</v>
      </c>
      <c r="AM9" s="625"/>
      <c r="AN9" s="625"/>
      <c r="AO9" s="661"/>
      <c r="AP9" s="618" t="s">
        <v>231</v>
      </c>
      <c r="AQ9" s="619"/>
      <c r="AR9" s="619"/>
      <c r="AS9" s="619"/>
      <c r="AT9" s="619"/>
      <c r="AU9" s="619"/>
      <c r="AV9" s="619"/>
      <c r="AW9" s="619"/>
      <c r="AX9" s="619"/>
      <c r="AY9" s="619"/>
      <c r="AZ9" s="619"/>
      <c r="BA9" s="619"/>
      <c r="BB9" s="619"/>
      <c r="BC9" s="619"/>
      <c r="BD9" s="619"/>
      <c r="BE9" s="619"/>
      <c r="BF9" s="620"/>
      <c r="BG9" s="621">
        <v>188997</v>
      </c>
      <c r="BH9" s="622"/>
      <c r="BI9" s="622"/>
      <c r="BJ9" s="622"/>
      <c r="BK9" s="622"/>
      <c r="BL9" s="622"/>
      <c r="BM9" s="622"/>
      <c r="BN9" s="623"/>
      <c r="BO9" s="659">
        <v>28.5</v>
      </c>
      <c r="BP9" s="659"/>
      <c r="BQ9" s="659"/>
      <c r="BR9" s="659"/>
      <c r="BS9" s="660" t="s">
        <v>122</v>
      </c>
      <c r="BT9" s="660"/>
      <c r="BU9" s="660"/>
      <c r="BV9" s="660"/>
      <c r="BW9" s="660"/>
      <c r="BX9" s="660"/>
      <c r="BY9" s="660"/>
      <c r="BZ9" s="660"/>
      <c r="CA9" s="660"/>
      <c r="CB9" s="695"/>
      <c r="CD9" s="618" t="s">
        <v>232</v>
      </c>
      <c r="CE9" s="619"/>
      <c r="CF9" s="619"/>
      <c r="CG9" s="619"/>
      <c r="CH9" s="619"/>
      <c r="CI9" s="619"/>
      <c r="CJ9" s="619"/>
      <c r="CK9" s="619"/>
      <c r="CL9" s="619"/>
      <c r="CM9" s="619"/>
      <c r="CN9" s="619"/>
      <c r="CO9" s="619"/>
      <c r="CP9" s="619"/>
      <c r="CQ9" s="620"/>
      <c r="CR9" s="621">
        <v>452061</v>
      </c>
      <c r="CS9" s="622"/>
      <c r="CT9" s="622"/>
      <c r="CU9" s="622"/>
      <c r="CV9" s="622"/>
      <c r="CW9" s="622"/>
      <c r="CX9" s="622"/>
      <c r="CY9" s="623"/>
      <c r="CZ9" s="659">
        <v>10.7</v>
      </c>
      <c r="DA9" s="659"/>
      <c r="DB9" s="659"/>
      <c r="DC9" s="659"/>
      <c r="DD9" s="627">
        <v>11473</v>
      </c>
      <c r="DE9" s="622"/>
      <c r="DF9" s="622"/>
      <c r="DG9" s="622"/>
      <c r="DH9" s="622"/>
      <c r="DI9" s="622"/>
      <c r="DJ9" s="622"/>
      <c r="DK9" s="622"/>
      <c r="DL9" s="622"/>
      <c r="DM9" s="622"/>
      <c r="DN9" s="622"/>
      <c r="DO9" s="622"/>
      <c r="DP9" s="623"/>
      <c r="DQ9" s="627">
        <v>310050</v>
      </c>
      <c r="DR9" s="622"/>
      <c r="DS9" s="622"/>
      <c r="DT9" s="622"/>
      <c r="DU9" s="622"/>
      <c r="DV9" s="622"/>
      <c r="DW9" s="622"/>
      <c r="DX9" s="622"/>
      <c r="DY9" s="622"/>
      <c r="DZ9" s="622"/>
      <c r="EA9" s="622"/>
      <c r="EB9" s="622"/>
      <c r="EC9" s="658"/>
    </row>
    <row r="10" spans="2:143" ht="11.25" customHeight="1" x14ac:dyDescent="0.2">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12960</v>
      </c>
      <c r="BH10" s="622"/>
      <c r="BI10" s="622"/>
      <c r="BJ10" s="622"/>
      <c r="BK10" s="622"/>
      <c r="BL10" s="622"/>
      <c r="BM10" s="622"/>
      <c r="BN10" s="623"/>
      <c r="BO10" s="659">
        <v>2</v>
      </c>
      <c r="BP10" s="659"/>
      <c r="BQ10" s="659"/>
      <c r="BR10" s="659"/>
      <c r="BS10" s="660" t="s">
        <v>122</v>
      </c>
      <c r="BT10" s="660"/>
      <c r="BU10" s="660"/>
      <c r="BV10" s="660"/>
      <c r="BW10" s="660"/>
      <c r="BX10" s="660"/>
      <c r="BY10" s="660"/>
      <c r="BZ10" s="660"/>
      <c r="CA10" s="660"/>
      <c r="CB10" s="695"/>
      <c r="CD10" s="618" t="s">
        <v>235</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2">
      <c r="B11" s="618" t="s">
        <v>236</v>
      </c>
      <c r="C11" s="619"/>
      <c r="D11" s="619"/>
      <c r="E11" s="619"/>
      <c r="F11" s="619"/>
      <c r="G11" s="619"/>
      <c r="H11" s="619"/>
      <c r="I11" s="619"/>
      <c r="J11" s="619"/>
      <c r="K11" s="619"/>
      <c r="L11" s="619"/>
      <c r="M11" s="619"/>
      <c r="N11" s="619"/>
      <c r="O11" s="619"/>
      <c r="P11" s="619"/>
      <c r="Q11" s="620"/>
      <c r="R11" s="621">
        <v>126522</v>
      </c>
      <c r="S11" s="622"/>
      <c r="T11" s="622"/>
      <c r="U11" s="622"/>
      <c r="V11" s="622"/>
      <c r="W11" s="622"/>
      <c r="X11" s="622"/>
      <c r="Y11" s="623"/>
      <c r="Z11" s="624">
        <v>2.9</v>
      </c>
      <c r="AA11" s="625"/>
      <c r="AB11" s="625"/>
      <c r="AC11" s="626"/>
      <c r="AD11" s="627">
        <v>126522</v>
      </c>
      <c r="AE11" s="622"/>
      <c r="AF11" s="622"/>
      <c r="AG11" s="622"/>
      <c r="AH11" s="622"/>
      <c r="AI11" s="622"/>
      <c r="AJ11" s="622"/>
      <c r="AK11" s="623"/>
      <c r="AL11" s="624">
        <v>4.5</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12451</v>
      </c>
      <c r="BH11" s="622"/>
      <c r="BI11" s="622"/>
      <c r="BJ11" s="622"/>
      <c r="BK11" s="622"/>
      <c r="BL11" s="622"/>
      <c r="BM11" s="622"/>
      <c r="BN11" s="623"/>
      <c r="BO11" s="659">
        <v>1.9</v>
      </c>
      <c r="BP11" s="659"/>
      <c r="BQ11" s="659"/>
      <c r="BR11" s="659"/>
      <c r="BS11" s="660" t="s">
        <v>122</v>
      </c>
      <c r="BT11" s="660"/>
      <c r="BU11" s="660"/>
      <c r="BV11" s="660"/>
      <c r="BW11" s="660"/>
      <c r="BX11" s="660"/>
      <c r="BY11" s="660"/>
      <c r="BZ11" s="660"/>
      <c r="CA11" s="660"/>
      <c r="CB11" s="695"/>
      <c r="CD11" s="618" t="s">
        <v>238</v>
      </c>
      <c r="CE11" s="619"/>
      <c r="CF11" s="619"/>
      <c r="CG11" s="619"/>
      <c r="CH11" s="619"/>
      <c r="CI11" s="619"/>
      <c r="CJ11" s="619"/>
      <c r="CK11" s="619"/>
      <c r="CL11" s="619"/>
      <c r="CM11" s="619"/>
      <c r="CN11" s="619"/>
      <c r="CO11" s="619"/>
      <c r="CP11" s="619"/>
      <c r="CQ11" s="620"/>
      <c r="CR11" s="621">
        <v>111751</v>
      </c>
      <c r="CS11" s="622"/>
      <c r="CT11" s="622"/>
      <c r="CU11" s="622"/>
      <c r="CV11" s="622"/>
      <c r="CW11" s="622"/>
      <c r="CX11" s="622"/>
      <c r="CY11" s="623"/>
      <c r="CZ11" s="659">
        <v>2.6</v>
      </c>
      <c r="DA11" s="659"/>
      <c r="DB11" s="659"/>
      <c r="DC11" s="659"/>
      <c r="DD11" s="627">
        <v>5491</v>
      </c>
      <c r="DE11" s="622"/>
      <c r="DF11" s="622"/>
      <c r="DG11" s="622"/>
      <c r="DH11" s="622"/>
      <c r="DI11" s="622"/>
      <c r="DJ11" s="622"/>
      <c r="DK11" s="622"/>
      <c r="DL11" s="622"/>
      <c r="DM11" s="622"/>
      <c r="DN11" s="622"/>
      <c r="DO11" s="622"/>
      <c r="DP11" s="623"/>
      <c r="DQ11" s="627">
        <v>74049</v>
      </c>
      <c r="DR11" s="622"/>
      <c r="DS11" s="622"/>
      <c r="DT11" s="622"/>
      <c r="DU11" s="622"/>
      <c r="DV11" s="622"/>
      <c r="DW11" s="622"/>
      <c r="DX11" s="622"/>
      <c r="DY11" s="622"/>
      <c r="DZ11" s="622"/>
      <c r="EA11" s="622"/>
      <c r="EB11" s="622"/>
      <c r="EC11" s="658"/>
    </row>
    <row r="12" spans="2:143" ht="11.25" customHeight="1" x14ac:dyDescent="0.2">
      <c r="B12" s="618" t="s">
        <v>239</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392955</v>
      </c>
      <c r="BH12" s="622"/>
      <c r="BI12" s="622"/>
      <c r="BJ12" s="622"/>
      <c r="BK12" s="622"/>
      <c r="BL12" s="622"/>
      <c r="BM12" s="622"/>
      <c r="BN12" s="623"/>
      <c r="BO12" s="659">
        <v>59.2</v>
      </c>
      <c r="BP12" s="659"/>
      <c r="BQ12" s="659"/>
      <c r="BR12" s="659"/>
      <c r="BS12" s="660" t="s">
        <v>122</v>
      </c>
      <c r="BT12" s="660"/>
      <c r="BU12" s="660"/>
      <c r="BV12" s="660"/>
      <c r="BW12" s="660"/>
      <c r="BX12" s="660"/>
      <c r="BY12" s="660"/>
      <c r="BZ12" s="660"/>
      <c r="CA12" s="660"/>
      <c r="CB12" s="695"/>
      <c r="CD12" s="618" t="s">
        <v>241</v>
      </c>
      <c r="CE12" s="619"/>
      <c r="CF12" s="619"/>
      <c r="CG12" s="619"/>
      <c r="CH12" s="619"/>
      <c r="CI12" s="619"/>
      <c r="CJ12" s="619"/>
      <c r="CK12" s="619"/>
      <c r="CL12" s="619"/>
      <c r="CM12" s="619"/>
      <c r="CN12" s="619"/>
      <c r="CO12" s="619"/>
      <c r="CP12" s="619"/>
      <c r="CQ12" s="620"/>
      <c r="CR12" s="621">
        <v>68670</v>
      </c>
      <c r="CS12" s="622"/>
      <c r="CT12" s="622"/>
      <c r="CU12" s="622"/>
      <c r="CV12" s="622"/>
      <c r="CW12" s="622"/>
      <c r="CX12" s="622"/>
      <c r="CY12" s="623"/>
      <c r="CZ12" s="659">
        <v>1.6</v>
      </c>
      <c r="DA12" s="659"/>
      <c r="DB12" s="659"/>
      <c r="DC12" s="659"/>
      <c r="DD12" s="627">
        <v>8002</v>
      </c>
      <c r="DE12" s="622"/>
      <c r="DF12" s="622"/>
      <c r="DG12" s="622"/>
      <c r="DH12" s="622"/>
      <c r="DI12" s="622"/>
      <c r="DJ12" s="622"/>
      <c r="DK12" s="622"/>
      <c r="DL12" s="622"/>
      <c r="DM12" s="622"/>
      <c r="DN12" s="622"/>
      <c r="DO12" s="622"/>
      <c r="DP12" s="623"/>
      <c r="DQ12" s="627">
        <v>62394</v>
      </c>
      <c r="DR12" s="622"/>
      <c r="DS12" s="622"/>
      <c r="DT12" s="622"/>
      <c r="DU12" s="622"/>
      <c r="DV12" s="622"/>
      <c r="DW12" s="622"/>
      <c r="DX12" s="622"/>
      <c r="DY12" s="622"/>
      <c r="DZ12" s="622"/>
      <c r="EA12" s="622"/>
      <c r="EB12" s="622"/>
      <c r="EC12" s="658"/>
    </row>
    <row r="13" spans="2:143" ht="11.25" customHeight="1" x14ac:dyDescent="0.2">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392413</v>
      </c>
      <c r="BH13" s="622"/>
      <c r="BI13" s="622"/>
      <c r="BJ13" s="622"/>
      <c r="BK13" s="622"/>
      <c r="BL13" s="622"/>
      <c r="BM13" s="622"/>
      <c r="BN13" s="623"/>
      <c r="BO13" s="659">
        <v>59.1</v>
      </c>
      <c r="BP13" s="659"/>
      <c r="BQ13" s="659"/>
      <c r="BR13" s="659"/>
      <c r="BS13" s="660" t="s">
        <v>122</v>
      </c>
      <c r="BT13" s="660"/>
      <c r="BU13" s="660"/>
      <c r="BV13" s="660"/>
      <c r="BW13" s="660"/>
      <c r="BX13" s="660"/>
      <c r="BY13" s="660"/>
      <c r="BZ13" s="660"/>
      <c r="CA13" s="660"/>
      <c r="CB13" s="695"/>
      <c r="CD13" s="618" t="s">
        <v>244</v>
      </c>
      <c r="CE13" s="619"/>
      <c r="CF13" s="619"/>
      <c r="CG13" s="619"/>
      <c r="CH13" s="619"/>
      <c r="CI13" s="619"/>
      <c r="CJ13" s="619"/>
      <c r="CK13" s="619"/>
      <c r="CL13" s="619"/>
      <c r="CM13" s="619"/>
      <c r="CN13" s="619"/>
      <c r="CO13" s="619"/>
      <c r="CP13" s="619"/>
      <c r="CQ13" s="620"/>
      <c r="CR13" s="621">
        <v>917621</v>
      </c>
      <c r="CS13" s="622"/>
      <c r="CT13" s="622"/>
      <c r="CU13" s="622"/>
      <c r="CV13" s="622"/>
      <c r="CW13" s="622"/>
      <c r="CX13" s="622"/>
      <c r="CY13" s="623"/>
      <c r="CZ13" s="659">
        <v>21.8</v>
      </c>
      <c r="DA13" s="659"/>
      <c r="DB13" s="659"/>
      <c r="DC13" s="659"/>
      <c r="DD13" s="627">
        <v>359278</v>
      </c>
      <c r="DE13" s="622"/>
      <c r="DF13" s="622"/>
      <c r="DG13" s="622"/>
      <c r="DH13" s="622"/>
      <c r="DI13" s="622"/>
      <c r="DJ13" s="622"/>
      <c r="DK13" s="622"/>
      <c r="DL13" s="622"/>
      <c r="DM13" s="622"/>
      <c r="DN13" s="622"/>
      <c r="DO13" s="622"/>
      <c r="DP13" s="623"/>
      <c r="DQ13" s="627">
        <v>612597</v>
      </c>
      <c r="DR13" s="622"/>
      <c r="DS13" s="622"/>
      <c r="DT13" s="622"/>
      <c r="DU13" s="622"/>
      <c r="DV13" s="622"/>
      <c r="DW13" s="622"/>
      <c r="DX13" s="622"/>
      <c r="DY13" s="622"/>
      <c r="DZ13" s="622"/>
      <c r="EA13" s="622"/>
      <c r="EB13" s="622"/>
      <c r="EC13" s="658"/>
    </row>
    <row r="14" spans="2:143" ht="11.25" customHeight="1" x14ac:dyDescent="0.2">
      <c r="B14" s="618" t="s">
        <v>245</v>
      </c>
      <c r="C14" s="619"/>
      <c r="D14" s="619"/>
      <c r="E14" s="619"/>
      <c r="F14" s="619"/>
      <c r="G14" s="619"/>
      <c r="H14" s="619"/>
      <c r="I14" s="619"/>
      <c r="J14" s="619"/>
      <c r="K14" s="619"/>
      <c r="L14" s="619"/>
      <c r="M14" s="619"/>
      <c r="N14" s="619"/>
      <c r="O14" s="619"/>
      <c r="P14" s="619"/>
      <c r="Q14" s="620"/>
      <c r="R14" s="621">
        <v>326</v>
      </c>
      <c r="S14" s="622"/>
      <c r="T14" s="622"/>
      <c r="U14" s="622"/>
      <c r="V14" s="622"/>
      <c r="W14" s="622"/>
      <c r="X14" s="622"/>
      <c r="Y14" s="623"/>
      <c r="Z14" s="659">
        <v>0</v>
      </c>
      <c r="AA14" s="659"/>
      <c r="AB14" s="659"/>
      <c r="AC14" s="659"/>
      <c r="AD14" s="660">
        <v>326</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25181</v>
      </c>
      <c r="BH14" s="622"/>
      <c r="BI14" s="622"/>
      <c r="BJ14" s="622"/>
      <c r="BK14" s="622"/>
      <c r="BL14" s="622"/>
      <c r="BM14" s="622"/>
      <c r="BN14" s="623"/>
      <c r="BO14" s="659">
        <v>3.8</v>
      </c>
      <c r="BP14" s="659"/>
      <c r="BQ14" s="659"/>
      <c r="BR14" s="659"/>
      <c r="BS14" s="660" t="s">
        <v>122</v>
      </c>
      <c r="BT14" s="660"/>
      <c r="BU14" s="660"/>
      <c r="BV14" s="660"/>
      <c r="BW14" s="660"/>
      <c r="BX14" s="660"/>
      <c r="BY14" s="660"/>
      <c r="BZ14" s="660"/>
      <c r="CA14" s="660"/>
      <c r="CB14" s="695"/>
      <c r="CD14" s="618" t="s">
        <v>247</v>
      </c>
      <c r="CE14" s="619"/>
      <c r="CF14" s="619"/>
      <c r="CG14" s="619"/>
      <c r="CH14" s="619"/>
      <c r="CI14" s="619"/>
      <c r="CJ14" s="619"/>
      <c r="CK14" s="619"/>
      <c r="CL14" s="619"/>
      <c r="CM14" s="619"/>
      <c r="CN14" s="619"/>
      <c r="CO14" s="619"/>
      <c r="CP14" s="619"/>
      <c r="CQ14" s="620"/>
      <c r="CR14" s="621">
        <v>160007</v>
      </c>
      <c r="CS14" s="622"/>
      <c r="CT14" s="622"/>
      <c r="CU14" s="622"/>
      <c r="CV14" s="622"/>
      <c r="CW14" s="622"/>
      <c r="CX14" s="622"/>
      <c r="CY14" s="623"/>
      <c r="CZ14" s="659">
        <v>3.8</v>
      </c>
      <c r="DA14" s="659"/>
      <c r="DB14" s="659"/>
      <c r="DC14" s="659"/>
      <c r="DD14" s="627">
        <v>8075</v>
      </c>
      <c r="DE14" s="622"/>
      <c r="DF14" s="622"/>
      <c r="DG14" s="622"/>
      <c r="DH14" s="622"/>
      <c r="DI14" s="622"/>
      <c r="DJ14" s="622"/>
      <c r="DK14" s="622"/>
      <c r="DL14" s="622"/>
      <c r="DM14" s="622"/>
      <c r="DN14" s="622"/>
      <c r="DO14" s="622"/>
      <c r="DP14" s="623"/>
      <c r="DQ14" s="627">
        <v>150248</v>
      </c>
      <c r="DR14" s="622"/>
      <c r="DS14" s="622"/>
      <c r="DT14" s="622"/>
      <c r="DU14" s="622"/>
      <c r="DV14" s="622"/>
      <c r="DW14" s="622"/>
      <c r="DX14" s="622"/>
      <c r="DY14" s="622"/>
      <c r="DZ14" s="622"/>
      <c r="EA14" s="622"/>
      <c r="EB14" s="622"/>
      <c r="EC14" s="658"/>
    </row>
    <row r="15" spans="2:143" ht="11.25" customHeight="1" x14ac:dyDescent="0.2">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23241</v>
      </c>
      <c r="BH15" s="622"/>
      <c r="BI15" s="622"/>
      <c r="BJ15" s="622"/>
      <c r="BK15" s="622"/>
      <c r="BL15" s="622"/>
      <c r="BM15" s="622"/>
      <c r="BN15" s="623"/>
      <c r="BO15" s="659">
        <v>3.5</v>
      </c>
      <c r="BP15" s="659"/>
      <c r="BQ15" s="659"/>
      <c r="BR15" s="659"/>
      <c r="BS15" s="660" t="s">
        <v>122</v>
      </c>
      <c r="BT15" s="660"/>
      <c r="BU15" s="660"/>
      <c r="BV15" s="660"/>
      <c r="BW15" s="660"/>
      <c r="BX15" s="660"/>
      <c r="BY15" s="660"/>
      <c r="BZ15" s="660"/>
      <c r="CA15" s="660"/>
      <c r="CB15" s="695"/>
      <c r="CD15" s="618" t="s">
        <v>250</v>
      </c>
      <c r="CE15" s="619"/>
      <c r="CF15" s="619"/>
      <c r="CG15" s="619"/>
      <c r="CH15" s="619"/>
      <c r="CI15" s="619"/>
      <c r="CJ15" s="619"/>
      <c r="CK15" s="619"/>
      <c r="CL15" s="619"/>
      <c r="CM15" s="619"/>
      <c r="CN15" s="619"/>
      <c r="CO15" s="619"/>
      <c r="CP15" s="619"/>
      <c r="CQ15" s="620"/>
      <c r="CR15" s="621">
        <v>246603</v>
      </c>
      <c r="CS15" s="622"/>
      <c r="CT15" s="622"/>
      <c r="CU15" s="622"/>
      <c r="CV15" s="622"/>
      <c r="CW15" s="622"/>
      <c r="CX15" s="622"/>
      <c r="CY15" s="623"/>
      <c r="CZ15" s="659">
        <v>5.8</v>
      </c>
      <c r="DA15" s="659"/>
      <c r="DB15" s="659"/>
      <c r="DC15" s="659"/>
      <c r="DD15" s="627">
        <v>8814</v>
      </c>
      <c r="DE15" s="622"/>
      <c r="DF15" s="622"/>
      <c r="DG15" s="622"/>
      <c r="DH15" s="622"/>
      <c r="DI15" s="622"/>
      <c r="DJ15" s="622"/>
      <c r="DK15" s="622"/>
      <c r="DL15" s="622"/>
      <c r="DM15" s="622"/>
      <c r="DN15" s="622"/>
      <c r="DO15" s="622"/>
      <c r="DP15" s="623"/>
      <c r="DQ15" s="627">
        <v>231452</v>
      </c>
      <c r="DR15" s="622"/>
      <c r="DS15" s="622"/>
      <c r="DT15" s="622"/>
      <c r="DU15" s="622"/>
      <c r="DV15" s="622"/>
      <c r="DW15" s="622"/>
      <c r="DX15" s="622"/>
      <c r="DY15" s="622"/>
      <c r="DZ15" s="622"/>
      <c r="EA15" s="622"/>
      <c r="EB15" s="622"/>
      <c r="EC15" s="658"/>
    </row>
    <row r="16" spans="2:143" ht="11.25" customHeight="1" x14ac:dyDescent="0.2">
      <c r="B16" s="618" t="s">
        <v>251</v>
      </c>
      <c r="C16" s="619"/>
      <c r="D16" s="619"/>
      <c r="E16" s="619"/>
      <c r="F16" s="619"/>
      <c r="G16" s="619"/>
      <c r="H16" s="619"/>
      <c r="I16" s="619"/>
      <c r="J16" s="619"/>
      <c r="K16" s="619"/>
      <c r="L16" s="619"/>
      <c r="M16" s="619"/>
      <c r="N16" s="619"/>
      <c r="O16" s="619"/>
      <c r="P16" s="619"/>
      <c r="Q16" s="620"/>
      <c r="R16" s="621">
        <v>3528</v>
      </c>
      <c r="S16" s="622"/>
      <c r="T16" s="622"/>
      <c r="U16" s="622"/>
      <c r="V16" s="622"/>
      <c r="W16" s="622"/>
      <c r="X16" s="622"/>
      <c r="Y16" s="623"/>
      <c r="Z16" s="659">
        <v>0.1</v>
      </c>
      <c r="AA16" s="659"/>
      <c r="AB16" s="659"/>
      <c r="AC16" s="659"/>
      <c r="AD16" s="660">
        <v>3528</v>
      </c>
      <c r="AE16" s="660"/>
      <c r="AF16" s="660"/>
      <c r="AG16" s="660"/>
      <c r="AH16" s="660"/>
      <c r="AI16" s="660"/>
      <c r="AJ16" s="660"/>
      <c r="AK16" s="660"/>
      <c r="AL16" s="624">
        <v>0.1</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253</v>
      </c>
      <c r="CE16" s="619"/>
      <c r="CF16" s="619"/>
      <c r="CG16" s="619"/>
      <c r="CH16" s="619"/>
      <c r="CI16" s="619"/>
      <c r="CJ16" s="619"/>
      <c r="CK16" s="619"/>
      <c r="CL16" s="619"/>
      <c r="CM16" s="619"/>
      <c r="CN16" s="619"/>
      <c r="CO16" s="619"/>
      <c r="CP16" s="619"/>
      <c r="CQ16" s="620"/>
      <c r="CR16" s="621">
        <v>152332</v>
      </c>
      <c r="CS16" s="622"/>
      <c r="CT16" s="622"/>
      <c r="CU16" s="622"/>
      <c r="CV16" s="622"/>
      <c r="CW16" s="622"/>
      <c r="CX16" s="622"/>
      <c r="CY16" s="623"/>
      <c r="CZ16" s="659">
        <v>3.6</v>
      </c>
      <c r="DA16" s="659"/>
      <c r="DB16" s="659"/>
      <c r="DC16" s="659"/>
      <c r="DD16" s="627" t="s">
        <v>122</v>
      </c>
      <c r="DE16" s="622"/>
      <c r="DF16" s="622"/>
      <c r="DG16" s="622"/>
      <c r="DH16" s="622"/>
      <c r="DI16" s="622"/>
      <c r="DJ16" s="622"/>
      <c r="DK16" s="622"/>
      <c r="DL16" s="622"/>
      <c r="DM16" s="622"/>
      <c r="DN16" s="622"/>
      <c r="DO16" s="622"/>
      <c r="DP16" s="623"/>
      <c r="DQ16" s="627">
        <v>99256</v>
      </c>
      <c r="DR16" s="622"/>
      <c r="DS16" s="622"/>
      <c r="DT16" s="622"/>
      <c r="DU16" s="622"/>
      <c r="DV16" s="622"/>
      <c r="DW16" s="622"/>
      <c r="DX16" s="622"/>
      <c r="DY16" s="622"/>
      <c r="DZ16" s="622"/>
      <c r="EA16" s="622"/>
      <c r="EB16" s="622"/>
      <c r="EC16" s="658"/>
    </row>
    <row r="17" spans="2:133" ht="11.25" customHeight="1" x14ac:dyDescent="0.2">
      <c r="B17" s="618" t="s">
        <v>254</v>
      </c>
      <c r="C17" s="619"/>
      <c r="D17" s="619"/>
      <c r="E17" s="619"/>
      <c r="F17" s="619"/>
      <c r="G17" s="619"/>
      <c r="H17" s="619"/>
      <c r="I17" s="619"/>
      <c r="J17" s="619"/>
      <c r="K17" s="619"/>
      <c r="L17" s="619"/>
      <c r="M17" s="619"/>
      <c r="N17" s="619"/>
      <c r="O17" s="619"/>
      <c r="P17" s="619"/>
      <c r="Q17" s="620"/>
      <c r="R17" s="621">
        <v>6981</v>
      </c>
      <c r="S17" s="622"/>
      <c r="T17" s="622"/>
      <c r="U17" s="622"/>
      <c r="V17" s="622"/>
      <c r="W17" s="622"/>
      <c r="X17" s="622"/>
      <c r="Y17" s="623"/>
      <c r="Z17" s="659">
        <v>0.2</v>
      </c>
      <c r="AA17" s="659"/>
      <c r="AB17" s="659"/>
      <c r="AC17" s="659"/>
      <c r="AD17" s="660">
        <v>6981</v>
      </c>
      <c r="AE17" s="660"/>
      <c r="AF17" s="660"/>
      <c r="AG17" s="660"/>
      <c r="AH17" s="660"/>
      <c r="AI17" s="660"/>
      <c r="AJ17" s="660"/>
      <c r="AK17" s="660"/>
      <c r="AL17" s="624">
        <v>0.2</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256</v>
      </c>
      <c r="CE17" s="619"/>
      <c r="CF17" s="619"/>
      <c r="CG17" s="619"/>
      <c r="CH17" s="619"/>
      <c r="CI17" s="619"/>
      <c r="CJ17" s="619"/>
      <c r="CK17" s="619"/>
      <c r="CL17" s="619"/>
      <c r="CM17" s="619"/>
      <c r="CN17" s="619"/>
      <c r="CO17" s="619"/>
      <c r="CP17" s="619"/>
      <c r="CQ17" s="620"/>
      <c r="CR17" s="621">
        <v>486707</v>
      </c>
      <c r="CS17" s="622"/>
      <c r="CT17" s="622"/>
      <c r="CU17" s="622"/>
      <c r="CV17" s="622"/>
      <c r="CW17" s="622"/>
      <c r="CX17" s="622"/>
      <c r="CY17" s="623"/>
      <c r="CZ17" s="659">
        <v>11.5</v>
      </c>
      <c r="DA17" s="659"/>
      <c r="DB17" s="659"/>
      <c r="DC17" s="659"/>
      <c r="DD17" s="627" t="s">
        <v>122</v>
      </c>
      <c r="DE17" s="622"/>
      <c r="DF17" s="622"/>
      <c r="DG17" s="622"/>
      <c r="DH17" s="622"/>
      <c r="DI17" s="622"/>
      <c r="DJ17" s="622"/>
      <c r="DK17" s="622"/>
      <c r="DL17" s="622"/>
      <c r="DM17" s="622"/>
      <c r="DN17" s="622"/>
      <c r="DO17" s="622"/>
      <c r="DP17" s="623"/>
      <c r="DQ17" s="627">
        <v>486707</v>
      </c>
      <c r="DR17" s="622"/>
      <c r="DS17" s="622"/>
      <c r="DT17" s="622"/>
      <c r="DU17" s="622"/>
      <c r="DV17" s="622"/>
      <c r="DW17" s="622"/>
      <c r="DX17" s="622"/>
      <c r="DY17" s="622"/>
      <c r="DZ17" s="622"/>
      <c r="EA17" s="622"/>
      <c r="EB17" s="622"/>
      <c r="EC17" s="658"/>
    </row>
    <row r="18" spans="2:133" ht="11.25" customHeight="1" x14ac:dyDescent="0.2">
      <c r="B18" s="618" t="s">
        <v>257</v>
      </c>
      <c r="C18" s="619"/>
      <c r="D18" s="619"/>
      <c r="E18" s="619"/>
      <c r="F18" s="619"/>
      <c r="G18" s="619"/>
      <c r="H18" s="619"/>
      <c r="I18" s="619"/>
      <c r="J18" s="619"/>
      <c r="K18" s="619"/>
      <c r="L18" s="619"/>
      <c r="M18" s="619"/>
      <c r="N18" s="619"/>
      <c r="O18" s="619"/>
      <c r="P18" s="619"/>
      <c r="Q18" s="620"/>
      <c r="R18" s="621">
        <v>2107</v>
      </c>
      <c r="S18" s="622"/>
      <c r="T18" s="622"/>
      <c r="U18" s="622"/>
      <c r="V18" s="622"/>
      <c r="W18" s="622"/>
      <c r="X18" s="622"/>
      <c r="Y18" s="623"/>
      <c r="Z18" s="659">
        <v>0</v>
      </c>
      <c r="AA18" s="659"/>
      <c r="AB18" s="659"/>
      <c r="AC18" s="659"/>
      <c r="AD18" s="660">
        <v>2107</v>
      </c>
      <c r="AE18" s="660"/>
      <c r="AF18" s="660"/>
      <c r="AG18" s="660"/>
      <c r="AH18" s="660"/>
      <c r="AI18" s="660"/>
      <c r="AJ18" s="660"/>
      <c r="AK18" s="660"/>
      <c r="AL18" s="624">
        <v>0.1</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260</v>
      </c>
      <c r="C19" s="619"/>
      <c r="D19" s="619"/>
      <c r="E19" s="619"/>
      <c r="F19" s="619"/>
      <c r="G19" s="619"/>
      <c r="H19" s="619"/>
      <c r="I19" s="619"/>
      <c r="J19" s="619"/>
      <c r="K19" s="619"/>
      <c r="L19" s="619"/>
      <c r="M19" s="619"/>
      <c r="N19" s="619"/>
      <c r="O19" s="619"/>
      <c r="P19" s="619"/>
      <c r="Q19" s="620"/>
      <c r="R19" s="621">
        <v>2036</v>
      </c>
      <c r="S19" s="622"/>
      <c r="T19" s="622"/>
      <c r="U19" s="622"/>
      <c r="V19" s="622"/>
      <c r="W19" s="622"/>
      <c r="X19" s="622"/>
      <c r="Y19" s="623"/>
      <c r="Z19" s="659">
        <v>0</v>
      </c>
      <c r="AA19" s="659"/>
      <c r="AB19" s="659"/>
      <c r="AC19" s="659"/>
      <c r="AD19" s="660">
        <v>2036</v>
      </c>
      <c r="AE19" s="660"/>
      <c r="AF19" s="660"/>
      <c r="AG19" s="660"/>
      <c r="AH19" s="660"/>
      <c r="AI19" s="660"/>
      <c r="AJ19" s="660"/>
      <c r="AK19" s="660"/>
      <c r="AL19" s="624">
        <v>0.1</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59" t="s">
        <v>122</v>
      </c>
      <c r="BP19" s="659"/>
      <c r="BQ19" s="659"/>
      <c r="BR19" s="659"/>
      <c r="BS19" s="660" t="s">
        <v>122</v>
      </c>
      <c r="BT19" s="660"/>
      <c r="BU19" s="660"/>
      <c r="BV19" s="660"/>
      <c r="BW19" s="660"/>
      <c r="BX19" s="660"/>
      <c r="BY19" s="660"/>
      <c r="BZ19" s="660"/>
      <c r="CA19" s="660"/>
      <c r="CB19" s="695"/>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96" t="s">
        <v>263</v>
      </c>
      <c r="C20" s="697"/>
      <c r="D20" s="697"/>
      <c r="E20" s="697"/>
      <c r="F20" s="697"/>
      <c r="G20" s="697"/>
      <c r="H20" s="697"/>
      <c r="I20" s="697"/>
      <c r="J20" s="697"/>
      <c r="K20" s="697"/>
      <c r="L20" s="697"/>
      <c r="M20" s="697"/>
      <c r="N20" s="697"/>
      <c r="O20" s="697"/>
      <c r="P20" s="697"/>
      <c r="Q20" s="698"/>
      <c r="R20" s="621">
        <v>71</v>
      </c>
      <c r="S20" s="622"/>
      <c r="T20" s="622"/>
      <c r="U20" s="622"/>
      <c r="V20" s="622"/>
      <c r="W20" s="622"/>
      <c r="X20" s="622"/>
      <c r="Y20" s="623"/>
      <c r="Z20" s="659">
        <v>0</v>
      </c>
      <c r="AA20" s="659"/>
      <c r="AB20" s="659"/>
      <c r="AC20" s="659"/>
      <c r="AD20" s="660">
        <v>71</v>
      </c>
      <c r="AE20" s="660"/>
      <c r="AF20" s="660"/>
      <c r="AG20" s="660"/>
      <c r="AH20" s="660"/>
      <c r="AI20" s="660"/>
      <c r="AJ20" s="660"/>
      <c r="AK20" s="660"/>
      <c r="AL20" s="624">
        <v>0</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59" t="s">
        <v>122</v>
      </c>
      <c r="BP20" s="659"/>
      <c r="BQ20" s="659"/>
      <c r="BR20" s="659"/>
      <c r="BS20" s="660" t="s">
        <v>122</v>
      </c>
      <c r="BT20" s="660"/>
      <c r="BU20" s="660"/>
      <c r="BV20" s="660"/>
      <c r="BW20" s="660"/>
      <c r="BX20" s="660"/>
      <c r="BY20" s="660"/>
      <c r="BZ20" s="660"/>
      <c r="CA20" s="660"/>
      <c r="CB20" s="695"/>
      <c r="CD20" s="618" t="s">
        <v>265</v>
      </c>
      <c r="CE20" s="619"/>
      <c r="CF20" s="619"/>
      <c r="CG20" s="619"/>
      <c r="CH20" s="619"/>
      <c r="CI20" s="619"/>
      <c r="CJ20" s="619"/>
      <c r="CK20" s="619"/>
      <c r="CL20" s="619"/>
      <c r="CM20" s="619"/>
      <c r="CN20" s="619"/>
      <c r="CO20" s="619"/>
      <c r="CP20" s="619"/>
      <c r="CQ20" s="620"/>
      <c r="CR20" s="621">
        <v>4217866</v>
      </c>
      <c r="CS20" s="622"/>
      <c r="CT20" s="622"/>
      <c r="CU20" s="622"/>
      <c r="CV20" s="622"/>
      <c r="CW20" s="622"/>
      <c r="CX20" s="622"/>
      <c r="CY20" s="623"/>
      <c r="CZ20" s="659">
        <v>100</v>
      </c>
      <c r="DA20" s="659"/>
      <c r="DB20" s="659"/>
      <c r="DC20" s="659"/>
      <c r="DD20" s="627">
        <v>415909</v>
      </c>
      <c r="DE20" s="622"/>
      <c r="DF20" s="622"/>
      <c r="DG20" s="622"/>
      <c r="DH20" s="622"/>
      <c r="DI20" s="622"/>
      <c r="DJ20" s="622"/>
      <c r="DK20" s="622"/>
      <c r="DL20" s="622"/>
      <c r="DM20" s="622"/>
      <c r="DN20" s="622"/>
      <c r="DO20" s="622"/>
      <c r="DP20" s="623"/>
      <c r="DQ20" s="627">
        <v>3163825</v>
      </c>
      <c r="DR20" s="622"/>
      <c r="DS20" s="622"/>
      <c r="DT20" s="622"/>
      <c r="DU20" s="622"/>
      <c r="DV20" s="622"/>
      <c r="DW20" s="622"/>
      <c r="DX20" s="622"/>
      <c r="DY20" s="622"/>
      <c r="DZ20" s="622"/>
      <c r="EA20" s="622"/>
      <c r="EB20" s="622"/>
      <c r="EC20" s="658"/>
    </row>
    <row r="21" spans="2:133" ht="11.25" customHeight="1" x14ac:dyDescent="0.2">
      <c r="B21" s="618" t="s">
        <v>266</v>
      </c>
      <c r="C21" s="619"/>
      <c r="D21" s="619"/>
      <c r="E21" s="619"/>
      <c r="F21" s="619"/>
      <c r="G21" s="619"/>
      <c r="H21" s="619"/>
      <c r="I21" s="619"/>
      <c r="J21" s="619"/>
      <c r="K21" s="619"/>
      <c r="L21" s="619"/>
      <c r="M21" s="619"/>
      <c r="N21" s="619"/>
      <c r="O21" s="619"/>
      <c r="P21" s="619"/>
      <c r="Q21" s="620"/>
      <c r="R21" s="621">
        <v>2201884</v>
      </c>
      <c r="S21" s="622"/>
      <c r="T21" s="622"/>
      <c r="U21" s="622"/>
      <c r="V21" s="622"/>
      <c r="W21" s="622"/>
      <c r="X21" s="622"/>
      <c r="Y21" s="623"/>
      <c r="Z21" s="659">
        <v>50.1</v>
      </c>
      <c r="AA21" s="659"/>
      <c r="AB21" s="659"/>
      <c r="AC21" s="659"/>
      <c r="AD21" s="660">
        <v>1954032</v>
      </c>
      <c r="AE21" s="660"/>
      <c r="AF21" s="660"/>
      <c r="AG21" s="660"/>
      <c r="AH21" s="660"/>
      <c r="AI21" s="660"/>
      <c r="AJ21" s="660"/>
      <c r="AK21" s="660"/>
      <c r="AL21" s="624">
        <v>69.7</v>
      </c>
      <c r="AM21" s="625"/>
      <c r="AN21" s="625"/>
      <c r="AO21" s="661"/>
      <c r="AP21" s="618" t="s">
        <v>267</v>
      </c>
      <c r="AQ21" s="699"/>
      <c r="AR21" s="699"/>
      <c r="AS21" s="699"/>
      <c r="AT21" s="699"/>
      <c r="AU21" s="699"/>
      <c r="AV21" s="699"/>
      <c r="AW21" s="699"/>
      <c r="AX21" s="699"/>
      <c r="AY21" s="699"/>
      <c r="AZ21" s="699"/>
      <c r="BA21" s="699"/>
      <c r="BB21" s="699"/>
      <c r="BC21" s="699"/>
      <c r="BD21" s="699"/>
      <c r="BE21" s="699"/>
      <c r="BF21" s="700"/>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268</v>
      </c>
      <c r="C22" s="619"/>
      <c r="D22" s="619"/>
      <c r="E22" s="619"/>
      <c r="F22" s="619"/>
      <c r="G22" s="619"/>
      <c r="H22" s="619"/>
      <c r="I22" s="619"/>
      <c r="J22" s="619"/>
      <c r="K22" s="619"/>
      <c r="L22" s="619"/>
      <c r="M22" s="619"/>
      <c r="N22" s="619"/>
      <c r="O22" s="619"/>
      <c r="P22" s="619"/>
      <c r="Q22" s="620"/>
      <c r="R22" s="621">
        <v>1954032</v>
      </c>
      <c r="S22" s="622"/>
      <c r="T22" s="622"/>
      <c r="U22" s="622"/>
      <c r="V22" s="622"/>
      <c r="W22" s="622"/>
      <c r="X22" s="622"/>
      <c r="Y22" s="623"/>
      <c r="Z22" s="659">
        <v>44.4</v>
      </c>
      <c r="AA22" s="659"/>
      <c r="AB22" s="659"/>
      <c r="AC22" s="659"/>
      <c r="AD22" s="660">
        <v>1954032</v>
      </c>
      <c r="AE22" s="660"/>
      <c r="AF22" s="660"/>
      <c r="AG22" s="660"/>
      <c r="AH22" s="660"/>
      <c r="AI22" s="660"/>
      <c r="AJ22" s="660"/>
      <c r="AK22" s="660"/>
      <c r="AL22" s="624">
        <v>69.7</v>
      </c>
      <c r="AM22" s="625"/>
      <c r="AN22" s="625"/>
      <c r="AO22" s="661"/>
      <c r="AP22" s="618" t="s">
        <v>269</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9" t="s">
        <v>270</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2">
      <c r="B23" s="618" t="s">
        <v>271</v>
      </c>
      <c r="C23" s="619"/>
      <c r="D23" s="619"/>
      <c r="E23" s="619"/>
      <c r="F23" s="619"/>
      <c r="G23" s="619"/>
      <c r="H23" s="619"/>
      <c r="I23" s="619"/>
      <c r="J23" s="619"/>
      <c r="K23" s="619"/>
      <c r="L23" s="619"/>
      <c r="M23" s="619"/>
      <c r="N23" s="619"/>
      <c r="O23" s="619"/>
      <c r="P23" s="619"/>
      <c r="Q23" s="620"/>
      <c r="R23" s="621">
        <v>247852</v>
      </c>
      <c r="S23" s="622"/>
      <c r="T23" s="622"/>
      <c r="U23" s="622"/>
      <c r="V23" s="622"/>
      <c r="W23" s="622"/>
      <c r="X23" s="622"/>
      <c r="Y23" s="623"/>
      <c r="Z23" s="659">
        <v>5.6</v>
      </c>
      <c r="AA23" s="659"/>
      <c r="AB23" s="659"/>
      <c r="AC23" s="659"/>
      <c r="AD23" s="660" t="s">
        <v>122</v>
      </c>
      <c r="AE23" s="660"/>
      <c r="AF23" s="660"/>
      <c r="AG23" s="660"/>
      <c r="AH23" s="660"/>
      <c r="AI23" s="660"/>
      <c r="AJ23" s="660"/>
      <c r="AK23" s="660"/>
      <c r="AL23" s="624" t="s">
        <v>122</v>
      </c>
      <c r="AM23" s="625"/>
      <c r="AN23" s="625"/>
      <c r="AO23" s="661"/>
      <c r="AP23" s="618" t="s">
        <v>272</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5"/>
      <c r="CD23" s="679" t="s">
        <v>212</v>
      </c>
      <c r="CE23" s="680"/>
      <c r="CF23" s="680"/>
      <c r="CG23" s="680"/>
      <c r="CH23" s="680"/>
      <c r="CI23" s="680"/>
      <c r="CJ23" s="680"/>
      <c r="CK23" s="680"/>
      <c r="CL23" s="680"/>
      <c r="CM23" s="680"/>
      <c r="CN23" s="680"/>
      <c r="CO23" s="680"/>
      <c r="CP23" s="680"/>
      <c r="CQ23" s="681"/>
      <c r="CR23" s="679" t="s">
        <v>273</v>
      </c>
      <c r="CS23" s="680"/>
      <c r="CT23" s="680"/>
      <c r="CU23" s="680"/>
      <c r="CV23" s="680"/>
      <c r="CW23" s="680"/>
      <c r="CX23" s="680"/>
      <c r="CY23" s="681"/>
      <c r="CZ23" s="679" t="s">
        <v>274</v>
      </c>
      <c r="DA23" s="680"/>
      <c r="DB23" s="680"/>
      <c r="DC23" s="681"/>
      <c r="DD23" s="679" t="s">
        <v>275</v>
      </c>
      <c r="DE23" s="680"/>
      <c r="DF23" s="680"/>
      <c r="DG23" s="680"/>
      <c r="DH23" s="680"/>
      <c r="DI23" s="680"/>
      <c r="DJ23" s="680"/>
      <c r="DK23" s="681"/>
      <c r="DL23" s="711" t="s">
        <v>276</v>
      </c>
      <c r="DM23" s="712"/>
      <c r="DN23" s="712"/>
      <c r="DO23" s="712"/>
      <c r="DP23" s="712"/>
      <c r="DQ23" s="712"/>
      <c r="DR23" s="712"/>
      <c r="DS23" s="712"/>
      <c r="DT23" s="712"/>
      <c r="DU23" s="712"/>
      <c r="DV23" s="713"/>
      <c r="DW23" s="679" t="s">
        <v>277</v>
      </c>
      <c r="DX23" s="680"/>
      <c r="DY23" s="680"/>
      <c r="DZ23" s="680"/>
      <c r="EA23" s="680"/>
      <c r="EB23" s="680"/>
      <c r="EC23" s="681"/>
    </row>
    <row r="24" spans="2:133" ht="11.25" customHeight="1" x14ac:dyDescent="0.2">
      <c r="B24" s="618" t="s">
        <v>278</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279</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6" t="s">
        <v>280</v>
      </c>
      <c r="CE24" s="677"/>
      <c r="CF24" s="677"/>
      <c r="CG24" s="677"/>
      <c r="CH24" s="677"/>
      <c r="CI24" s="677"/>
      <c r="CJ24" s="677"/>
      <c r="CK24" s="677"/>
      <c r="CL24" s="677"/>
      <c r="CM24" s="677"/>
      <c r="CN24" s="677"/>
      <c r="CO24" s="677"/>
      <c r="CP24" s="677"/>
      <c r="CQ24" s="678"/>
      <c r="CR24" s="673">
        <v>1386017</v>
      </c>
      <c r="CS24" s="674"/>
      <c r="CT24" s="674"/>
      <c r="CU24" s="674"/>
      <c r="CV24" s="674"/>
      <c r="CW24" s="674"/>
      <c r="CX24" s="674"/>
      <c r="CY24" s="702"/>
      <c r="CZ24" s="703">
        <v>32.9</v>
      </c>
      <c r="DA24" s="685"/>
      <c r="DB24" s="685"/>
      <c r="DC24" s="705"/>
      <c r="DD24" s="701">
        <v>1118917</v>
      </c>
      <c r="DE24" s="674"/>
      <c r="DF24" s="674"/>
      <c r="DG24" s="674"/>
      <c r="DH24" s="674"/>
      <c r="DI24" s="674"/>
      <c r="DJ24" s="674"/>
      <c r="DK24" s="702"/>
      <c r="DL24" s="701">
        <v>1099187</v>
      </c>
      <c r="DM24" s="674"/>
      <c r="DN24" s="674"/>
      <c r="DO24" s="674"/>
      <c r="DP24" s="674"/>
      <c r="DQ24" s="674"/>
      <c r="DR24" s="674"/>
      <c r="DS24" s="674"/>
      <c r="DT24" s="674"/>
      <c r="DU24" s="674"/>
      <c r="DV24" s="702"/>
      <c r="DW24" s="703">
        <v>39</v>
      </c>
      <c r="DX24" s="685"/>
      <c r="DY24" s="685"/>
      <c r="DZ24" s="685"/>
      <c r="EA24" s="685"/>
      <c r="EB24" s="685"/>
      <c r="EC24" s="704"/>
    </row>
    <row r="25" spans="2:133" ht="11.25" customHeight="1" x14ac:dyDescent="0.2">
      <c r="B25" s="618" t="s">
        <v>281</v>
      </c>
      <c r="C25" s="619"/>
      <c r="D25" s="619"/>
      <c r="E25" s="619"/>
      <c r="F25" s="619"/>
      <c r="G25" s="619"/>
      <c r="H25" s="619"/>
      <c r="I25" s="619"/>
      <c r="J25" s="619"/>
      <c r="K25" s="619"/>
      <c r="L25" s="619"/>
      <c r="M25" s="619"/>
      <c r="N25" s="619"/>
      <c r="O25" s="619"/>
      <c r="P25" s="619"/>
      <c r="Q25" s="620"/>
      <c r="R25" s="621">
        <v>3043481</v>
      </c>
      <c r="S25" s="622"/>
      <c r="T25" s="622"/>
      <c r="U25" s="622"/>
      <c r="V25" s="622"/>
      <c r="W25" s="622"/>
      <c r="X25" s="622"/>
      <c r="Y25" s="623"/>
      <c r="Z25" s="659">
        <v>69.2</v>
      </c>
      <c r="AA25" s="659"/>
      <c r="AB25" s="659"/>
      <c r="AC25" s="659"/>
      <c r="AD25" s="660">
        <v>2795629</v>
      </c>
      <c r="AE25" s="660"/>
      <c r="AF25" s="660"/>
      <c r="AG25" s="660"/>
      <c r="AH25" s="660"/>
      <c r="AI25" s="660"/>
      <c r="AJ25" s="660"/>
      <c r="AK25" s="660"/>
      <c r="AL25" s="624">
        <v>99.7</v>
      </c>
      <c r="AM25" s="625"/>
      <c r="AN25" s="625"/>
      <c r="AO25" s="661"/>
      <c r="AP25" s="618" t="s">
        <v>282</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283</v>
      </c>
      <c r="CE25" s="619"/>
      <c r="CF25" s="619"/>
      <c r="CG25" s="619"/>
      <c r="CH25" s="619"/>
      <c r="CI25" s="619"/>
      <c r="CJ25" s="619"/>
      <c r="CK25" s="619"/>
      <c r="CL25" s="619"/>
      <c r="CM25" s="619"/>
      <c r="CN25" s="619"/>
      <c r="CO25" s="619"/>
      <c r="CP25" s="619"/>
      <c r="CQ25" s="620"/>
      <c r="CR25" s="621">
        <v>549394</v>
      </c>
      <c r="CS25" s="634"/>
      <c r="CT25" s="634"/>
      <c r="CU25" s="634"/>
      <c r="CV25" s="634"/>
      <c r="CW25" s="634"/>
      <c r="CX25" s="634"/>
      <c r="CY25" s="635"/>
      <c r="CZ25" s="624">
        <v>13</v>
      </c>
      <c r="DA25" s="636"/>
      <c r="DB25" s="636"/>
      <c r="DC25" s="637"/>
      <c r="DD25" s="627">
        <v>516676</v>
      </c>
      <c r="DE25" s="634"/>
      <c r="DF25" s="634"/>
      <c r="DG25" s="634"/>
      <c r="DH25" s="634"/>
      <c r="DI25" s="634"/>
      <c r="DJ25" s="634"/>
      <c r="DK25" s="635"/>
      <c r="DL25" s="627">
        <v>496946</v>
      </c>
      <c r="DM25" s="634"/>
      <c r="DN25" s="634"/>
      <c r="DO25" s="634"/>
      <c r="DP25" s="634"/>
      <c r="DQ25" s="634"/>
      <c r="DR25" s="634"/>
      <c r="DS25" s="634"/>
      <c r="DT25" s="634"/>
      <c r="DU25" s="634"/>
      <c r="DV25" s="635"/>
      <c r="DW25" s="624">
        <v>17.600000000000001</v>
      </c>
      <c r="DX25" s="636"/>
      <c r="DY25" s="636"/>
      <c r="DZ25" s="636"/>
      <c r="EA25" s="636"/>
      <c r="EB25" s="636"/>
      <c r="EC25" s="648"/>
    </row>
    <row r="26" spans="2:133" ht="11.25" customHeight="1" x14ac:dyDescent="0.2">
      <c r="B26" s="618" t="s">
        <v>284</v>
      </c>
      <c r="C26" s="619"/>
      <c r="D26" s="619"/>
      <c r="E26" s="619"/>
      <c r="F26" s="619"/>
      <c r="G26" s="619"/>
      <c r="H26" s="619"/>
      <c r="I26" s="619"/>
      <c r="J26" s="619"/>
      <c r="K26" s="619"/>
      <c r="L26" s="619"/>
      <c r="M26" s="619"/>
      <c r="N26" s="619"/>
      <c r="O26" s="619"/>
      <c r="P26" s="619"/>
      <c r="Q26" s="620"/>
      <c r="R26" s="621" t="s">
        <v>122</v>
      </c>
      <c r="S26" s="622"/>
      <c r="T26" s="622"/>
      <c r="U26" s="622"/>
      <c r="V26" s="622"/>
      <c r="W26" s="622"/>
      <c r="X26" s="622"/>
      <c r="Y26" s="623"/>
      <c r="Z26" s="659" t="s">
        <v>122</v>
      </c>
      <c r="AA26" s="659"/>
      <c r="AB26" s="659"/>
      <c r="AC26" s="659"/>
      <c r="AD26" s="660" t="s">
        <v>122</v>
      </c>
      <c r="AE26" s="660"/>
      <c r="AF26" s="660"/>
      <c r="AG26" s="660"/>
      <c r="AH26" s="660"/>
      <c r="AI26" s="660"/>
      <c r="AJ26" s="660"/>
      <c r="AK26" s="660"/>
      <c r="AL26" s="624" t="s">
        <v>122</v>
      </c>
      <c r="AM26" s="625"/>
      <c r="AN26" s="625"/>
      <c r="AO26" s="661"/>
      <c r="AP26" s="618" t="s">
        <v>285</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286</v>
      </c>
      <c r="CE26" s="619"/>
      <c r="CF26" s="619"/>
      <c r="CG26" s="619"/>
      <c r="CH26" s="619"/>
      <c r="CI26" s="619"/>
      <c r="CJ26" s="619"/>
      <c r="CK26" s="619"/>
      <c r="CL26" s="619"/>
      <c r="CM26" s="619"/>
      <c r="CN26" s="619"/>
      <c r="CO26" s="619"/>
      <c r="CP26" s="619"/>
      <c r="CQ26" s="620"/>
      <c r="CR26" s="621">
        <v>289559</v>
      </c>
      <c r="CS26" s="622"/>
      <c r="CT26" s="622"/>
      <c r="CU26" s="622"/>
      <c r="CV26" s="622"/>
      <c r="CW26" s="622"/>
      <c r="CX26" s="622"/>
      <c r="CY26" s="623"/>
      <c r="CZ26" s="624">
        <v>6.9</v>
      </c>
      <c r="DA26" s="636"/>
      <c r="DB26" s="636"/>
      <c r="DC26" s="637"/>
      <c r="DD26" s="627">
        <v>271596</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287</v>
      </c>
      <c r="C27" s="619"/>
      <c r="D27" s="619"/>
      <c r="E27" s="619"/>
      <c r="F27" s="619"/>
      <c r="G27" s="619"/>
      <c r="H27" s="619"/>
      <c r="I27" s="619"/>
      <c r="J27" s="619"/>
      <c r="K27" s="619"/>
      <c r="L27" s="619"/>
      <c r="M27" s="619"/>
      <c r="N27" s="619"/>
      <c r="O27" s="619"/>
      <c r="P27" s="619"/>
      <c r="Q27" s="620"/>
      <c r="R27" s="621">
        <v>4907</v>
      </c>
      <c r="S27" s="622"/>
      <c r="T27" s="622"/>
      <c r="U27" s="622"/>
      <c r="V27" s="622"/>
      <c r="W27" s="622"/>
      <c r="X27" s="622"/>
      <c r="Y27" s="623"/>
      <c r="Z27" s="659">
        <v>0.1</v>
      </c>
      <c r="AA27" s="659"/>
      <c r="AB27" s="659"/>
      <c r="AC27" s="659"/>
      <c r="AD27" s="660" t="s">
        <v>122</v>
      </c>
      <c r="AE27" s="660"/>
      <c r="AF27" s="660"/>
      <c r="AG27" s="660"/>
      <c r="AH27" s="660"/>
      <c r="AI27" s="660"/>
      <c r="AJ27" s="660"/>
      <c r="AK27" s="660"/>
      <c r="AL27" s="624" t="s">
        <v>122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664118</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5"/>
      <c r="CD27" s="618" t="s">
        <v>289</v>
      </c>
      <c r="CE27" s="619"/>
      <c r="CF27" s="619"/>
      <c r="CG27" s="619"/>
      <c r="CH27" s="619"/>
      <c r="CI27" s="619"/>
      <c r="CJ27" s="619"/>
      <c r="CK27" s="619"/>
      <c r="CL27" s="619"/>
      <c r="CM27" s="619"/>
      <c r="CN27" s="619"/>
      <c r="CO27" s="619"/>
      <c r="CP27" s="619"/>
      <c r="CQ27" s="620"/>
      <c r="CR27" s="621">
        <v>349916</v>
      </c>
      <c r="CS27" s="634"/>
      <c r="CT27" s="634"/>
      <c r="CU27" s="634"/>
      <c r="CV27" s="634"/>
      <c r="CW27" s="634"/>
      <c r="CX27" s="634"/>
      <c r="CY27" s="635"/>
      <c r="CZ27" s="624">
        <v>8.3000000000000007</v>
      </c>
      <c r="DA27" s="636"/>
      <c r="DB27" s="636"/>
      <c r="DC27" s="637"/>
      <c r="DD27" s="627">
        <v>115534</v>
      </c>
      <c r="DE27" s="634"/>
      <c r="DF27" s="634"/>
      <c r="DG27" s="634"/>
      <c r="DH27" s="634"/>
      <c r="DI27" s="634"/>
      <c r="DJ27" s="634"/>
      <c r="DK27" s="635"/>
      <c r="DL27" s="627">
        <v>115534</v>
      </c>
      <c r="DM27" s="634"/>
      <c r="DN27" s="634"/>
      <c r="DO27" s="634"/>
      <c r="DP27" s="634"/>
      <c r="DQ27" s="634"/>
      <c r="DR27" s="634"/>
      <c r="DS27" s="634"/>
      <c r="DT27" s="634"/>
      <c r="DU27" s="634"/>
      <c r="DV27" s="635"/>
      <c r="DW27" s="624">
        <v>4.0999999999999996</v>
      </c>
      <c r="DX27" s="636"/>
      <c r="DY27" s="636"/>
      <c r="DZ27" s="636"/>
      <c r="EA27" s="636"/>
      <c r="EB27" s="636"/>
      <c r="EC27" s="648"/>
    </row>
    <row r="28" spans="2:133" ht="11.25" customHeight="1" x14ac:dyDescent="0.2">
      <c r="B28" s="618" t="s">
        <v>290</v>
      </c>
      <c r="C28" s="619"/>
      <c r="D28" s="619"/>
      <c r="E28" s="619"/>
      <c r="F28" s="619"/>
      <c r="G28" s="619"/>
      <c r="H28" s="619"/>
      <c r="I28" s="619"/>
      <c r="J28" s="619"/>
      <c r="K28" s="619"/>
      <c r="L28" s="619"/>
      <c r="M28" s="619"/>
      <c r="N28" s="619"/>
      <c r="O28" s="619"/>
      <c r="P28" s="619"/>
      <c r="Q28" s="620"/>
      <c r="R28" s="621">
        <v>28140</v>
      </c>
      <c r="S28" s="622"/>
      <c r="T28" s="622"/>
      <c r="U28" s="622"/>
      <c r="V28" s="622"/>
      <c r="W28" s="622"/>
      <c r="X28" s="622"/>
      <c r="Y28" s="623"/>
      <c r="Z28" s="659">
        <v>0.6</v>
      </c>
      <c r="AA28" s="659"/>
      <c r="AB28" s="659"/>
      <c r="AC28" s="659"/>
      <c r="AD28" s="660" t="s">
        <v>122</v>
      </c>
      <c r="AE28" s="660"/>
      <c r="AF28" s="660"/>
      <c r="AG28" s="660"/>
      <c r="AH28" s="660"/>
      <c r="AI28" s="660"/>
      <c r="AJ28" s="660"/>
      <c r="AK28" s="660"/>
      <c r="AL28" s="624" t="s">
        <v>122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486707</v>
      </c>
      <c r="CS28" s="622"/>
      <c r="CT28" s="622"/>
      <c r="CU28" s="622"/>
      <c r="CV28" s="622"/>
      <c r="CW28" s="622"/>
      <c r="CX28" s="622"/>
      <c r="CY28" s="623"/>
      <c r="CZ28" s="624">
        <v>11.5</v>
      </c>
      <c r="DA28" s="636"/>
      <c r="DB28" s="636"/>
      <c r="DC28" s="637"/>
      <c r="DD28" s="627">
        <v>486707</v>
      </c>
      <c r="DE28" s="622"/>
      <c r="DF28" s="622"/>
      <c r="DG28" s="622"/>
      <c r="DH28" s="622"/>
      <c r="DI28" s="622"/>
      <c r="DJ28" s="622"/>
      <c r="DK28" s="623"/>
      <c r="DL28" s="627">
        <v>486707</v>
      </c>
      <c r="DM28" s="622"/>
      <c r="DN28" s="622"/>
      <c r="DO28" s="622"/>
      <c r="DP28" s="622"/>
      <c r="DQ28" s="622"/>
      <c r="DR28" s="622"/>
      <c r="DS28" s="622"/>
      <c r="DT28" s="622"/>
      <c r="DU28" s="622"/>
      <c r="DV28" s="623"/>
      <c r="DW28" s="624">
        <v>17.3</v>
      </c>
      <c r="DX28" s="636"/>
      <c r="DY28" s="636"/>
      <c r="DZ28" s="636"/>
      <c r="EA28" s="636"/>
      <c r="EB28" s="636"/>
      <c r="EC28" s="648"/>
    </row>
    <row r="29" spans="2:133" ht="11.25" customHeight="1" x14ac:dyDescent="0.2">
      <c r="B29" s="618" t="s">
        <v>292</v>
      </c>
      <c r="C29" s="619"/>
      <c r="D29" s="619"/>
      <c r="E29" s="619"/>
      <c r="F29" s="619"/>
      <c r="G29" s="619"/>
      <c r="H29" s="619"/>
      <c r="I29" s="619"/>
      <c r="J29" s="619"/>
      <c r="K29" s="619"/>
      <c r="L29" s="619"/>
      <c r="M29" s="619"/>
      <c r="N29" s="619"/>
      <c r="O29" s="619"/>
      <c r="P29" s="619"/>
      <c r="Q29" s="620"/>
      <c r="R29" s="621">
        <v>14484</v>
      </c>
      <c r="S29" s="622"/>
      <c r="T29" s="622"/>
      <c r="U29" s="622"/>
      <c r="V29" s="622"/>
      <c r="W29" s="622"/>
      <c r="X29" s="622"/>
      <c r="Y29" s="623"/>
      <c r="Z29" s="659">
        <v>0.3</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293</v>
      </c>
      <c r="CE29" s="641"/>
      <c r="CF29" s="618" t="s">
        <v>66</v>
      </c>
      <c r="CG29" s="619"/>
      <c r="CH29" s="619"/>
      <c r="CI29" s="619"/>
      <c r="CJ29" s="619"/>
      <c r="CK29" s="619"/>
      <c r="CL29" s="619"/>
      <c r="CM29" s="619"/>
      <c r="CN29" s="619"/>
      <c r="CO29" s="619"/>
      <c r="CP29" s="619"/>
      <c r="CQ29" s="620"/>
      <c r="CR29" s="621">
        <v>486707</v>
      </c>
      <c r="CS29" s="634"/>
      <c r="CT29" s="634"/>
      <c r="CU29" s="634"/>
      <c r="CV29" s="634"/>
      <c r="CW29" s="634"/>
      <c r="CX29" s="634"/>
      <c r="CY29" s="635"/>
      <c r="CZ29" s="624">
        <v>11.5</v>
      </c>
      <c r="DA29" s="636"/>
      <c r="DB29" s="636"/>
      <c r="DC29" s="637"/>
      <c r="DD29" s="627">
        <v>486707</v>
      </c>
      <c r="DE29" s="634"/>
      <c r="DF29" s="634"/>
      <c r="DG29" s="634"/>
      <c r="DH29" s="634"/>
      <c r="DI29" s="634"/>
      <c r="DJ29" s="634"/>
      <c r="DK29" s="635"/>
      <c r="DL29" s="627">
        <v>486707</v>
      </c>
      <c r="DM29" s="634"/>
      <c r="DN29" s="634"/>
      <c r="DO29" s="634"/>
      <c r="DP29" s="634"/>
      <c r="DQ29" s="634"/>
      <c r="DR29" s="634"/>
      <c r="DS29" s="634"/>
      <c r="DT29" s="634"/>
      <c r="DU29" s="634"/>
      <c r="DV29" s="635"/>
      <c r="DW29" s="624">
        <v>17.3</v>
      </c>
      <c r="DX29" s="636"/>
      <c r="DY29" s="636"/>
      <c r="DZ29" s="636"/>
      <c r="EA29" s="636"/>
      <c r="EB29" s="636"/>
      <c r="EC29" s="648"/>
    </row>
    <row r="30" spans="2:133" ht="11.25" customHeight="1" x14ac:dyDescent="0.2">
      <c r="B30" s="618" t="s">
        <v>294</v>
      </c>
      <c r="C30" s="619"/>
      <c r="D30" s="619"/>
      <c r="E30" s="619"/>
      <c r="F30" s="619"/>
      <c r="G30" s="619"/>
      <c r="H30" s="619"/>
      <c r="I30" s="619"/>
      <c r="J30" s="619"/>
      <c r="K30" s="619"/>
      <c r="L30" s="619"/>
      <c r="M30" s="619"/>
      <c r="N30" s="619"/>
      <c r="O30" s="619"/>
      <c r="P30" s="619"/>
      <c r="Q30" s="620"/>
      <c r="R30" s="621">
        <v>508026</v>
      </c>
      <c r="S30" s="622"/>
      <c r="T30" s="622"/>
      <c r="U30" s="622"/>
      <c r="V30" s="622"/>
      <c r="W30" s="622"/>
      <c r="X30" s="622"/>
      <c r="Y30" s="623"/>
      <c r="Z30" s="659">
        <v>11.6</v>
      </c>
      <c r="AA30" s="659"/>
      <c r="AB30" s="659"/>
      <c r="AC30" s="659"/>
      <c r="AD30" s="660" t="s">
        <v>122</v>
      </c>
      <c r="AE30" s="660"/>
      <c r="AF30" s="660"/>
      <c r="AG30" s="660"/>
      <c r="AH30" s="660"/>
      <c r="AI30" s="660"/>
      <c r="AJ30" s="660"/>
      <c r="AK30" s="660"/>
      <c r="AL30" s="624" t="s">
        <v>122</v>
      </c>
      <c r="AM30" s="625"/>
      <c r="AN30" s="625"/>
      <c r="AO30" s="661"/>
      <c r="AP30" s="679" t="s">
        <v>212</v>
      </c>
      <c r="AQ30" s="680"/>
      <c r="AR30" s="680"/>
      <c r="AS30" s="680"/>
      <c r="AT30" s="680"/>
      <c r="AU30" s="680"/>
      <c r="AV30" s="680"/>
      <c r="AW30" s="680"/>
      <c r="AX30" s="680"/>
      <c r="AY30" s="680"/>
      <c r="AZ30" s="680"/>
      <c r="BA30" s="680"/>
      <c r="BB30" s="680"/>
      <c r="BC30" s="680"/>
      <c r="BD30" s="680"/>
      <c r="BE30" s="680"/>
      <c r="BF30" s="681"/>
      <c r="BG30" s="679" t="s">
        <v>295</v>
      </c>
      <c r="BH30" s="693"/>
      <c r="BI30" s="693"/>
      <c r="BJ30" s="693"/>
      <c r="BK30" s="693"/>
      <c r="BL30" s="693"/>
      <c r="BM30" s="693"/>
      <c r="BN30" s="693"/>
      <c r="BO30" s="693"/>
      <c r="BP30" s="693"/>
      <c r="BQ30" s="694"/>
      <c r="BR30" s="679" t="s">
        <v>296</v>
      </c>
      <c r="BS30" s="693"/>
      <c r="BT30" s="693"/>
      <c r="BU30" s="693"/>
      <c r="BV30" s="693"/>
      <c r="BW30" s="693"/>
      <c r="BX30" s="693"/>
      <c r="BY30" s="693"/>
      <c r="BZ30" s="693"/>
      <c r="CA30" s="693"/>
      <c r="CB30" s="694"/>
      <c r="CD30" s="642"/>
      <c r="CE30" s="643"/>
      <c r="CF30" s="618" t="s">
        <v>297</v>
      </c>
      <c r="CG30" s="619"/>
      <c r="CH30" s="619"/>
      <c r="CI30" s="619"/>
      <c r="CJ30" s="619"/>
      <c r="CK30" s="619"/>
      <c r="CL30" s="619"/>
      <c r="CM30" s="619"/>
      <c r="CN30" s="619"/>
      <c r="CO30" s="619"/>
      <c r="CP30" s="619"/>
      <c r="CQ30" s="620"/>
      <c r="CR30" s="621">
        <v>473014</v>
      </c>
      <c r="CS30" s="622"/>
      <c r="CT30" s="622"/>
      <c r="CU30" s="622"/>
      <c r="CV30" s="622"/>
      <c r="CW30" s="622"/>
      <c r="CX30" s="622"/>
      <c r="CY30" s="623"/>
      <c r="CZ30" s="624">
        <v>11.2</v>
      </c>
      <c r="DA30" s="636"/>
      <c r="DB30" s="636"/>
      <c r="DC30" s="637"/>
      <c r="DD30" s="627">
        <v>473014</v>
      </c>
      <c r="DE30" s="622"/>
      <c r="DF30" s="622"/>
      <c r="DG30" s="622"/>
      <c r="DH30" s="622"/>
      <c r="DI30" s="622"/>
      <c r="DJ30" s="622"/>
      <c r="DK30" s="623"/>
      <c r="DL30" s="627">
        <v>473014</v>
      </c>
      <c r="DM30" s="622"/>
      <c r="DN30" s="622"/>
      <c r="DO30" s="622"/>
      <c r="DP30" s="622"/>
      <c r="DQ30" s="622"/>
      <c r="DR30" s="622"/>
      <c r="DS30" s="622"/>
      <c r="DT30" s="622"/>
      <c r="DU30" s="622"/>
      <c r="DV30" s="623"/>
      <c r="DW30" s="624">
        <v>16.8</v>
      </c>
      <c r="DX30" s="636"/>
      <c r="DY30" s="636"/>
      <c r="DZ30" s="636"/>
      <c r="EA30" s="636"/>
      <c r="EB30" s="636"/>
      <c r="EC30" s="648"/>
    </row>
    <row r="31" spans="2:133" ht="11.25" customHeight="1" x14ac:dyDescent="0.2">
      <c r="B31" s="696" t="s">
        <v>298</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299</v>
      </c>
      <c r="AQ31" s="688"/>
      <c r="AR31" s="688"/>
      <c r="AS31" s="688"/>
      <c r="AT31" s="689" t="s">
        <v>300</v>
      </c>
      <c r="AU31" s="218"/>
      <c r="AV31" s="218"/>
      <c r="AW31" s="218"/>
      <c r="AX31" s="676" t="s">
        <v>178</v>
      </c>
      <c r="AY31" s="677"/>
      <c r="AZ31" s="677"/>
      <c r="BA31" s="677"/>
      <c r="BB31" s="677"/>
      <c r="BC31" s="677"/>
      <c r="BD31" s="677"/>
      <c r="BE31" s="677"/>
      <c r="BF31" s="678"/>
      <c r="BG31" s="683">
        <v>99.6</v>
      </c>
      <c r="BH31" s="684"/>
      <c r="BI31" s="684"/>
      <c r="BJ31" s="684"/>
      <c r="BK31" s="684"/>
      <c r="BL31" s="684"/>
      <c r="BM31" s="685">
        <v>99.2</v>
      </c>
      <c r="BN31" s="684"/>
      <c r="BO31" s="684"/>
      <c r="BP31" s="684"/>
      <c r="BQ31" s="686"/>
      <c r="BR31" s="683">
        <v>99.6</v>
      </c>
      <c r="BS31" s="684"/>
      <c r="BT31" s="684"/>
      <c r="BU31" s="684"/>
      <c r="BV31" s="684"/>
      <c r="BW31" s="684"/>
      <c r="BX31" s="685">
        <v>99</v>
      </c>
      <c r="BY31" s="684"/>
      <c r="BZ31" s="684"/>
      <c r="CA31" s="684"/>
      <c r="CB31" s="686"/>
      <c r="CD31" s="642"/>
      <c r="CE31" s="643"/>
      <c r="CF31" s="618" t="s">
        <v>301</v>
      </c>
      <c r="CG31" s="619"/>
      <c r="CH31" s="619"/>
      <c r="CI31" s="619"/>
      <c r="CJ31" s="619"/>
      <c r="CK31" s="619"/>
      <c r="CL31" s="619"/>
      <c r="CM31" s="619"/>
      <c r="CN31" s="619"/>
      <c r="CO31" s="619"/>
      <c r="CP31" s="619"/>
      <c r="CQ31" s="620"/>
      <c r="CR31" s="621">
        <v>13693</v>
      </c>
      <c r="CS31" s="634"/>
      <c r="CT31" s="634"/>
      <c r="CU31" s="634"/>
      <c r="CV31" s="634"/>
      <c r="CW31" s="634"/>
      <c r="CX31" s="634"/>
      <c r="CY31" s="635"/>
      <c r="CZ31" s="624">
        <v>0.3</v>
      </c>
      <c r="DA31" s="636"/>
      <c r="DB31" s="636"/>
      <c r="DC31" s="637"/>
      <c r="DD31" s="627">
        <v>13693</v>
      </c>
      <c r="DE31" s="634"/>
      <c r="DF31" s="634"/>
      <c r="DG31" s="634"/>
      <c r="DH31" s="634"/>
      <c r="DI31" s="634"/>
      <c r="DJ31" s="634"/>
      <c r="DK31" s="635"/>
      <c r="DL31" s="627">
        <v>13693</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2">
      <c r="B32" s="618" t="s">
        <v>302</v>
      </c>
      <c r="C32" s="619"/>
      <c r="D32" s="619"/>
      <c r="E32" s="619"/>
      <c r="F32" s="619"/>
      <c r="G32" s="619"/>
      <c r="H32" s="619"/>
      <c r="I32" s="619"/>
      <c r="J32" s="619"/>
      <c r="K32" s="619"/>
      <c r="L32" s="619"/>
      <c r="M32" s="619"/>
      <c r="N32" s="619"/>
      <c r="O32" s="619"/>
      <c r="P32" s="619"/>
      <c r="Q32" s="620"/>
      <c r="R32" s="621">
        <v>215543</v>
      </c>
      <c r="S32" s="622"/>
      <c r="T32" s="622"/>
      <c r="U32" s="622"/>
      <c r="V32" s="622"/>
      <c r="W32" s="622"/>
      <c r="X32" s="622"/>
      <c r="Y32" s="623"/>
      <c r="Z32" s="659">
        <v>4.9000000000000004</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303</v>
      </c>
      <c r="AX32" s="618" t="s">
        <v>304</v>
      </c>
      <c r="AY32" s="619"/>
      <c r="AZ32" s="619"/>
      <c r="BA32" s="619"/>
      <c r="BB32" s="619"/>
      <c r="BC32" s="619"/>
      <c r="BD32" s="619"/>
      <c r="BE32" s="619"/>
      <c r="BF32" s="620"/>
      <c r="BG32" s="692">
        <v>99.5</v>
      </c>
      <c r="BH32" s="634"/>
      <c r="BI32" s="634"/>
      <c r="BJ32" s="634"/>
      <c r="BK32" s="634"/>
      <c r="BL32" s="634"/>
      <c r="BM32" s="625">
        <v>99.1</v>
      </c>
      <c r="BN32" s="634"/>
      <c r="BO32" s="634"/>
      <c r="BP32" s="634"/>
      <c r="BQ32" s="657"/>
      <c r="BR32" s="692">
        <v>99.5</v>
      </c>
      <c r="BS32" s="634"/>
      <c r="BT32" s="634"/>
      <c r="BU32" s="634"/>
      <c r="BV32" s="634"/>
      <c r="BW32" s="634"/>
      <c r="BX32" s="625">
        <v>98.9</v>
      </c>
      <c r="BY32" s="634"/>
      <c r="BZ32" s="634"/>
      <c r="CA32" s="634"/>
      <c r="CB32" s="657"/>
      <c r="CD32" s="644"/>
      <c r="CE32" s="645"/>
      <c r="CF32" s="618" t="s">
        <v>305</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2">
      <c r="B33" s="618" t="s">
        <v>306</v>
      </c>
      <c r="C33" s="619"/>
      <c r="D33" s="619"/>
      <c r="E33" s="619"/>
      <c r="F33" s="619"/>
      <c r="G33" s="619"/>
      <c r="H33" s="619"/>
      <c r="I33" s="619"/>
      <c r="J33" s="619"/>
      <c r="K33" s="619"/>
      <c r="L33" s="619"/>
      <c r="M33" s="619"/>
      <c r="N33" s="619"/>
      <c r="O33" s="619"/>
      <c r="P33" s="619"/>
      <c r="Q33" s="620"/>
      <c r="R33" s="621">
        <v>10644</v>
      </c>
      <c r="S33" s="622"/>
      <c r="T33" s="622"/>
      <c r="U33" s="622"/>
      <c r="V33" s="622"/>
      <c r="W33" s="622"/>
      <c r="X33" s="622"/>
      <c r="Y33" s="623"/>
      <c r="Z33" s="659">
        <v>0.2</v>
      </c>
      <c r="AA33" s="659"/>
      <c r="AB33" s="659"/>
      <c r="AC33" s="659"/>
      <c r="AD33" s="660">
        <v>8421</v>
      </c>
      <c r="AE33" s="660"/>
      <c r="AF33" s="660"/>
      <c r="AG33" s="660"/>
      <c r="AH33" s="660"/>
      <c r="AI33" s="660"/>
      <c r="AJ33" s="660"/>
      <c r="AK33" s="660"/>
      <c r="AL33" s="624">
        <v>0.3</v>
      </c>
      <c r="AM33" s="625"/>
      <c r="AN33" s="625"/>
      <c r="AO33" s="661"/>
      <c r="AP33" s="664"/>
      <c r="AQ33" s="665"/>
      <c r="AR33" s="665"/>
      <c r="AS33" s="665"/>
      <c r="AT33" s="691"/>
      <c r="AU33" s="219"/>
      <c r="AV33" s="219"/>
      <c r="AW33" s="219"/>
      <c r="AX33" s="602" t="s">
        <v>307</v>
      </c>
      <c r="AY33" s="603"/>
      <c r="AZ33" s="603"/>
      <c r="BA33" s="603"/>
      <c r="BB33" s="603"/>
      <c r="BC33" s="603"/>
      <c r="BD33" s="603"/>
      <c r="BE33" s="603"/>
      <c r="BF33" s="604"/>
      <c r="BG33" s="682">
        <v>99.6</v>
      </c>
      <c r="BH33" s="606"/>
      <c r="BI33" s="606"/>
      <c r="BJ33" s="606"/>
      <c r="BK33" s="606"/>
      <c r="BL33" s="606"/>
      <c r="BM33" s="652">
        <v>99.3</v>
      </c>
      <c r="BN33" s="606"/>
      <c r="BO33" s="606"/>
      <c r="BP33" s="606"/>
      <c r="BQ33" s="669"/>
      <c r="BR33" s="682">
        <v>99.5</v>
      </c>
      <c r="BS33" s="606"/>
      <c r="BT33" s="606"/>
      <c r="BU33" s="606"/>
      <c r="BV33" s="606"/>
      <c r="BW33" s="606"/>
      <c r="BX33" s="652">
        <v>99</v>
      </c>
      <c r="BY33" s="606"/>
      <c r="BZ33" s="606"/>
      <c r="CA33" s="606"/>
      <c r="CB33" s="669"/>
      <c r="CD33" s="618" t="s">
        <v>308</v>
      </c>
      <c r="CE33" s="619"/>
      <c r="CF33" s="619"/>
      <c r="CG33" s="619"/>
      <c r="CH33" s="619"/>
      <c r="CI33" s="619"/>
      <c r="CJ33" s="619"/>
      <c r="CK33" s="619"/>
      <c r="CL33" s="619"/>
      <c r="CM33" s="619"/>
      <c r="CN33" s="619"/>
      <c r="CO33" s="619"/>
      <c r="CP33" s="619"/>
      <c r="CQ33" s="620"/>
      <c r="CR33" s="621">
        <v>2263608</v>
      </c>
      <c r="CS33" s="634"/>
      <c r="CT33" s="634"/>
      <c r="CU33" s="634"/>
      <c r="CV33" s="634"/>
      <c r="CW33" s="634"/>
      <c r="CX33" s="634"/>
      <c r="CY33" s="635"/>
      <c r="CZ33" s="624">
        <v>53.7</v>
      </c>
      <c r="DA33" s="636"/>
      <c r="DB33" s="636"/>
      <c r="DC33" s="637"/>
      <c r="DD33" s="627">
        <v>1840950</v>
      </c>
      <c r="DE33" s="634"/>
      <c r="DF33" s="634"/>
      <c r="DG33" s="634"/>
      <c r="DH33" s="634"/>
      <c r="DI33" s="634"/>
      <c r="DJ33" s="634"/>
      <c r="DK33" s="635"/>
      <c r="DL33" s="627">
        <v>1363906</v>
      </c>
      <c r="DM33" s="634"/>
      <c r="DN33" s="634"/>
      <c r="DO33" s="634"/>
      <c r="DP33" s="634"/>
      <c r="DQ33" s="634"/>
      <c r="DR33" s="634"/>
      <c r="DS33" s="634"/>
      <c r="DT33" s="634"/>
      <c r="DU33" s="634"/>
      <c r="DV33" s="635"/>
      <c r="DW33" s="624">
        <v>48.4</v>
      </c>
      <c r="DX33" s="636"/>
      <c r="DY33" s="636"/>
      <c r="DZ33" s="636"/>
      <c r="EA33" s="636"/>
      <c r="EB33" s="636"/>
      <c r="EC33" s="648"/>
    </row>
    <row r="34" spans="2:133" ht="11.25" customHeight="1" x14ac:dyDescent="0.2">
      <c r="B34" s="618" t="s">
        <v>309</v>
      </c>
      <c r="C34" s="619"/>
      <c r="D34" s="619"/>
      <c r="E34" s="619"/>
      <c r="F34" s="619"/>
      <c r="G34" s="619"/>
      <c r="H34" s="619"/>
      <c r="I34" s="619"/>
      <c r="J34" s="619"/>
      <c r="K34" s="619"/>
      <c r="L34" s="619"/>
      <c r="M34" s="619"/>
      <c r="N34" s="619"/>
      <c r="O34" s="619"/>
      <c r="P34" s="619"/>
      <c r="Q34" s="620"/>
      <c r="R34" s="621">
        <v>84570</v>
      </c>
      <c r="S34" s="622"/>
      <c r="T34" s="622"/>
      <c r="U34" s="622"/>
      <c r="V34" s="622"/>
      <c r="W34" s="622"/>
      <c r="X34" s="622"/>
      <c r="Y34" s="623"/>
      <c r="Z34" s="659">
        <v>1.9</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592320</v>
      </c>
      <c r="CS34" s="622"/>
      <c r="CT34" s="622"/>
      <c r="CU34" s="622"/>
      <c r="CV34" s="622"/>
      <c r="CW34" s="622"/>
      <c r="CX34" s="622"/>
      <c r="CY34" s="623"/>
      <c r="CZ34" s="624">
        <v>14</v>
      </c>
      <c r="DA34" s="636"/>
      <c r="DB34" s="636"/>
      <c r="DC34" s="637"/>
      <c r="DD34" s="627">
        <v>457019</v>
      </c>
      <c r="DE34" s="622"/>
      <c r="DF34" s="622"/>
      <c r="DG34" s="622"/>
      <c r="DH34" s="622"/>
      <c r="DI34" s="622"/>
      <c r="DJ34" s="622"/>
      <c r="DK34" s="623"/>
      <c r="DL34" s="627">
        <v>431504</v>
      </c>
      <c r="DM34" s="622"/>
      <c r="DN34" s="622"/>
      <c r="DO34" s="622"/>
      <c r="DP34" s="622"/>
      <c r="DQ34" s="622"/>
      <c r="DR34" s="622"/>
      <c r="DS34" s="622"/>
      <c r="DT34" s="622"/>
      <c r="DU34" s="622"/>
      <c r="DV34" s="623"/>
      <c r="DW34" s="624">
        <v>15.3</v>
      </c>
      <c r="DX34" s="636"/>
      <c r="DY34" s="636"/>
      <c r="DZ34" s="636"/>
      <c r="EA34" s="636"/>
      <c r="EB34" s="636"/>
      <c r="EC34" s="648"/>
    </row>
    <row r="35" spans="2:133" ht="11.25" customHeight="1" x14ac:dyDescent="0.2">
      <c r="B35" s="618" t="s">
        <v>311</v>
      </c>
      <c r="C35" s="619"/>
      <c r="D35" s="619"/>
      <c r="E35" s="619"/>
      <c r="F35" s="619"/>
      <c r="G35" s="619"/>
      <c r="H35" s="619"/>
      <c r="I35" s="619"/>
      <c r="J35" s="619"/>
      <c r="K35" s="619"/>
      <c r="L35" s="619"/>
      <c r="M35" s="619"/>
      <c r="N35" s="619"/>
      <c r="O35" s="619"/>
      <c r="P35" s="619"/>
      <c r="Q35" s="620"/>
      <c r="R35" s="621">
        <v>25389</v>
      </c>
      <c r="S35" s="622"/>
      <c r="T35" s="622"/>
      <c r="U35" s="622"/>
      <c r="V35" s="622"/>
      <c r="W35" s="622"/>
      <c r="X35" s="622"/>
      <c r="Y35" s="623"/>
      <c r="Z35" s="659">
        <v>0.6</v>
      </c>
      <c r="AA35" s="659"/>
      <c r="AB35" s="659"/>
      <c r="AC35" s="659"/>
      <c r="AD35" s="660" t="s">
        <v>122</v>
      </c>
      <c r="AE35" s="660"/>
      <c r="AF35" s="660"/>
      <c r="AG35" s="660"/>
      <c r="AH35" s="660"/>
      <c r="AI35" s="660"/>
      <c r="AJ35" s="660"/>
      <c r="AK35" s="660"/>
      <c r="AL35" s="624" t="s">
        <v>122</v>
      </c>
      <c r="AM35" s="625"/>
      <c r="AN35" s="625"/>
      <c r="AO35" s="661"/>
      <c r="AP35" s="222"/>
      <c r="AQ35" s="679" t="s">
        <v>312</v>
      </c>
      <c r="AR35" s="680"/>
      <c r="AS35" s="680"/>
      <c r="AT35" s="680"/>
      <c r="AU35" s="680"/>
      <c r="AV35" s="680"/>
      <c r="AW35" s="680"/>
      <c r="AX35" s="680"/>
      <c r="AY35" s="680"/>
      <c r="AZ35" s="680"/>
      <c r="BA35" s="680"/>
      <c r="BB35" s="680"/>
      <c r="BC35" s="680"/>
      <c r="BD35" s="680"/>
      <c r="BE35" s="680"/>
      <c r="BF35" s="681"/>
      <c r="BG35" s="679" t="s">
        <v>313</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314</v>
      </c>
      <c r="CE35" s="619"/>
      <c r="CF35" s="619"/>
      <c r="CG35" s="619"/>
      <c r="CH35" s="619"/>
      <c r="CI35" s="619"/>
      <c r="CJ35" s="619"/>
      <c r="CK35" s="619"/>
      <c r="CL35" s="619"/>
      <c r="CM35" s="619"/>
      <c r="CN35" s="619"/>
      <c r="CO35" s="619"/>
      <c r="CP35" s="619"/>
      <c r="CQ35" s="620"/>
      <c r="CR35" s="621">
        <v>16472</v>
      </c>
      <c r="CS35" s="634"/>
      <c r="CT35" s="634"/>
      <c r="CU35" s="634"/>
      <c r="CV35" s="634"/>
      <c r="CW35" s="634"/>
      <c r="CX35" s="634"/>
      <c r="CY35" s="635"/>
      <c r="CZ35" s="624">
        <v>0.4</v>
      </c>
      <c r="DA35" s="636"/>
      <c r="DB35" s="636"/>
      <c r="DC35" s="637"/>
      <c r="DD35" s="627">
        <v>14054</v>
      </c>
      <c r="DE35" s="634"/>
      <c r="DF35" s="634"/>
      <c r="DG35" s="634"/>
      <c r="DH35" s="634"/>
      <c r="DI35" s="634"/>
      <c r="DJ35" s="634"/>
      <c r="DK35" s="635"/>
      <c r="DL35" s="627">
        <v>14054</v>
      </c>
      <c r="DM35" s="634"/>
      <c r="DN35" s="634"/>
      <c r="DO35" s="634"/>
      <c r="DP35" s="634"/>
      <c r="DQ35" s="634"/>
      <c r="DR35" s="634"/>
      <c r="DS35" s="634"/>
      <c r="DT35" s="634"/>
      <c r="DU35" s="634"/>
      <c r="DV35" s="635"/>
      <c r="DW35" s="624">
        <v>0.5</v>
      </c>
      <c r="DX35" s="636"/>
      <c r="DY35" s="636"/>
      <c r="DZ35" s="636"/>
      <c r="EA35" s="636"/>
      <c r="EB35" s="636"/>
      <c r="EC35" s="648"/>
    </row>
    <row r="36" spans="2:133" ht="11.25" customHeight="1" x14ac:dyDescent="0.2">
      <c r="B36" s="618" t="s">
        <v>315</v>
      </c>
      <c r="C36" s="619"/>
      <c r="D36" s="619"/>
      <c r="E36" s="619"/>
      <c r="F36" s="619"/>
      <c r="G36" s="619"/>
      <c r="H36" s="619"/>
      <c r="I36" s="619"/>
      <c r="J36" s="619"/>
      <c r="K36" s="619"/>
      <c r="L36" s="619"/>
      <c r="M36" s="619"/>
      <c r="N36" s="619"/>
      <c r="O36" s="619"/>
      <c r="P36" s="619"/>
      <c r="Q36" s="620"/>
      <c r="R36" s="621">
        <v>101338</v>
      </c>
      <c r="S36" s="622"/>
      <c r="T36" s="622"/>
      <c r="U36" s="622"/>
      <c r="V36" s="622"/>
      <c r="W36" s="622"/>
      <c r="X36" s="622"/>
      <c r="Y36" s="623"/>
      <c r="Z36" s="659">
        <v>2.2999999999999998</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3">
        <v>1040628</v>
      </c>
      <c r="BA36" s="674"/>
      <c r="BB36" s="674"/>
      <c r="BC36" s="674"/>
      <c r="BD36" s="674"/>
      <c r="BE36" s="674"/>
      <c r="BF36" s="675"/>
      <c r="BG36" s="676" t="s">
        <v>317</v>
      </c>
      <c r="BH36" s="677"/>
      <c r="BI36" s="677"/>
      <c r="BJ36" s="677"/>
      <c r="BK36" s="677"/>
      <c r="BL36" s="677"/>
      <c r="BM36" s="677"/>
      <c r="BN36" s="677"/>
      <c r="BO36" s="677"/>
      <c r="BP36" s="677"/>
      <c r="BQ36" s="677"/>
      <c r="BR36" s="677"/>
      <c r="BS36" s="677"/>
      <c r="BT36" s="677"/>
      <c r="BU36" s="678"/>
      <c r="BV36" s="673">
        <v>25979</v>
      </c>
      <c r="BW36" s="674"/>
      <c r="BX36" s="674"/>
      <c r="BY36" s="674"/>
      <c r="BZ36" s="674"/>
      <c r="CA36" s="674"/>
      <c r="CB36" s="675"/>
      <c r="CD36" s="618" t="s">
        <v>318</v>
      </c>
      <c r="CE36" s="619"/>
      <c r="CF36" s="619"/>
      <c r="CG36" s="619"/>
      <c r="CH36" s="619"/>
      <c r="CI36" s="619"/>
      <c r="CJ36" s="619"/>
      <c r="CK36" s="619"/>
      <c r="CL36" s="619"/>
      <c r="CM36" s="619"/>
      <c r="CN36" s="619"/>
      <c r="CO36" s="619"/>
      <c r="CP36" s="619"/>
      <c r="CQ36" s="620"/>
      <c r="CR36" s="621">
        <v>952456</v>
      </c>
      <c r="CS36" s="622"/>
      <c r="CT36" s="622"/>
      <c r="CU36" s="622"/>
      <c r="CV36" s="622"/>
      <c r="CW36" s="622"/>
      <c r="CX36" s="622"/>
      <c r="CY36" s="623"/>
      <c r="CZ36" s="624">
        <v>22.6</v>
      </c>
      <c r="DA36" s="636"/>
      <c r="DB36" s="636"/>
      <c r="DC36" s="637"/>
      <c r="DD36" s="627">
        <v>862809</v>
      </c>
      <c r="DE36" s="622"/>
      <c r="DF36" s="622"/>
      <c r="DG36" s="622"/>
      <c r="DH36" s="622"/>
      <c r="DI36" s="622"/>
      <c r="DJ36" s="622"/>
      <c r="DK36" s="623"/>
      <c r="DL36" s="627">
        <v>675453</v>
      </c>
      <c r="DM36" s="622"/>
      <c r="DN36" s="622"/>
      <c r="DO36" s="622"/>
      <c r="DP36" s="622"/>
      <c r="DQ36" s="622"/>
      <c r="DR36" s="622"/>
      <c r="DS36" s="622"/>
      <c r="DT36" s="622"/>
      <c r="DU36" s="622"/>
      <c r="DV36" s="623"/>
      <c r="DW36" s="624">
        <v>24</v>
      </c>
      <c r="DX36" s="636"/>
      <c r="DY36" s="636"/>
      <c r="DZ36" s="636"/>
      <c r="EA36" s="636"/>
      <c r="EB36" s="636"/>
      <c r="EC36" s="648"/>
    </row>
    <row r="37" spans="2:133" ht="11.25" customHeight="1" x14ac:dyDescent="0.2">
      <c r="B37" s="618" t="s">
        <v>319</v>
      </c>
      <c r="C37" s="619"/>
      <c r="D37" s="619"/>
      <c r="E37" s="619"/>
      <c r="F37" s="619"/>
      <c r="G37" s="619"/>
      <c r="H37" s="619"/>
      <c r="I37" s="619"/>
      <c r="J37" s="619"/>
      <c r="K37" s="619"/>
      <c r="L37" s="619"/>
      <c r="M37" s="619"/>
      <c r="N37" s="619"/>
      <c r="O37" s="619"/>
      <c r="P37" s="619"/>
      <c r="Q37" s="620"/>
      <c r="R37" s="621">
        <v>28255</v>
      </c>
      <c r="S37" s="622"/>
      <c r="T37" s="622"/>
      <c r="U37" s="622"/>
      <c r="V37" s="622"/>
      <c r="W37" s="622"/>
      <c r="X37" s="622"/>
      <c r="Y37" s="623"/>
      <c r="Z37" s="659">
        <v>0.6</v>
      </c>
      <c r="AA37" s="659"/>
      <c r="AB37" s="659"/>
      <c r="AC37" s="659"/>
      <c r="AD37" s="660">
        <v>1209</v>
      </c>
      <c r="AE37" s="660"/>
      <c r="AF37" s="660"/>
      <c r="AG37" s="660"/>
      <c r="AH37" s="660"/>
      <c r="AI37" s="660"/>
      <c r="AJ37" s="660"/>
      <c r="AK37" s="660"/>
      <c r="AL37" s="624">
        <v>0</v>
      </c>
      <c r="AM37" s="625"/>
      <c r="AN37" s="625"/>
      <c r="AO37" s="661"/>
      <c r="AQ37" s="654" t="s">
        <v>320</v>
      </c>
      <c r="AR37" s="655"/>
      <c r="AS37" s="655"/>
      <c r="AT37" s="655"/>
      <c r="AU37" s="655"/>
      <c r="AV37" s="655"/>
      <c r="AW37" s="655"/>
      <c r="AX37" s="655"/>
      <c r="AY37" s="656"/>
      <c r="AZ37" s="621">
        <v>500100</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16024</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210150</v>
      </c>
      <c r="CS37" s="634"/>
      <c r="CT37" s="634"/>
      <c r="CU37" s="634"/>
      <c r="CV37" s="634"/>
      <c r="CW37" s="634"/>
      <c r="CX37" s="634"/>
      <c r="CY37" s="635"/>
      <c r="CZ37" s="624">
        <v>5</v>
      </c>
      <c r="DA37" s="636"/>
      <c r="DB37" s="636"/>
      <c r="DC37" s="637"/>
      <c r="DD37" s="627">
        <v>205496</v>
      </c>
      <c r="DE37" s="634"/>
      <c r="DF37" s="634"/>
      <c r="DG37" s="634"/>
      <c r="DH37" s="634"/>
      <c r="DI37" s="634"/>
      <c r="DJ37" s="634"/>
      <c r="DK37" s="635"/>
      <c r="DL37" s="627">
        <v>184262</v>
      </c>
      <c r="DM37" s="634"/>
      <c r="DN37" s="634"/>
      <c r="DO37" s="634"/>
      <c r="DP37" s="634"/>
      <c r="DQ37" s="634"/>
      <c r="DR37" s="634"/>
      <c r="DS37" s="634"/>
      <c r="DT37" s="634"/>
      <c r="DU37" s="634"/>
      <c r="DV37" s="635"/>
      <c r="DW37" s="624">
        <v>6.5</v>
      </c>
      <c r="DX37" s="636"/>
      <c r="DY37" s="636"/>
      <c r="DZ37" s="636"/>
      <c r="EA37" s="636"/>
      <c r="EB37" s="636"/>
      <c r="EC37" s="648"/>
    </row>
    <row r="38" spans="2:133" ht="11.25" customHeight="1" x14ac:dyDescent="0.2">
      <c r="B38" s="618" t="s">
        <v>323</v>
      </c>
      <c r="C38" s="619"/>
      <c r="D38" s="619"/>
      <c r="E38" s="619"/>
      <c r="F38" s="619"/>
      <c r="G38" s="619"/>
      <c r="H38" s="619"/>
      <c r="I38" s="619"/>
      <c r="J38" s="619"/>
      <c r="K38" s="619"/>
      <c r="L38" s="619"/>
      <c r="M38" s="619"/>
      <c r="N38" s="619"/>
      <c r="O38" s="619"/>
      <c r="P38" s="619"/>
      <c r="Q38" s="620"/>
      <c r="R38" s="621">
        <v>332600</v>
      </c>
      <c r="S38" s="622"/>
      <c r="T38" s="622"/>
      <c r="U38" s="622"/>
      <c r="V38" s="622"/>
      <c r="W38" s="622"/>
      <c r="X38" s="622"/>
      <c r="Y38" s="623"/>
      <c r="Z38" s="659">
        <v>7.6</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121791</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971</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317579</v>
      </c>
      <c r="CS38" s="622"/>
      <c r="CT38" s="622"/>
      <c r="CU38" s="622"/>
      <c r="CV38" s="622"/>
      <c r="CW38" s="622"/>
      <c r="CX38" s="622"/>
      <c r="CY38" s="623"/>
      <c r="CZ38" s="624">
        <v>7.5</v>
      </c>
      <c r="DA38" s="636"/>
      <c r="DB38" s="636"/>
      <c r="DC38" s="637"/>
      <c r="DD38" s="627">
        <v>252930</v>
      </c>
      <c r="DE38" s="622"/>
      <c r="DF38" s="622"/>
      <c r="DG38" s="622"/>
      <c r="DH38" s="622"/>
      <c r="DI38" s="622"/>
      <c r="DJ38" s="622"/>
      <c r="DK38" s="623"/>
      <c r="DL38" s="627">
        <v>242895</v>
      </c>
      <c r="DM38" s="622"/>
      <c r="DN38" s="622"/>
      <c r="DO38" s="622"/>
      <c r="DP38" s="622"/>
      <c r="DQ38" s="622"/>
      <c r="DR38" s="622"/>
      <c r="DS38" s="622"/>
      <c r="DT38" s="622"/>
      <c r="DU38" s="622"/>
      <c r="DV38" s="623"/>
      <c r="DW38" s="624">
        <v>8.6</v>
      </c>
      <c r="DX38" s="636"/>
      <c r="DY38" s="636"/>
      <c r="DZ38" s="636"/>
      <c r="EA38" s="636"/>
      <c r="EB38" s="636"/>
      <c r="EC38" s="648"/>
    </row>
    <row r="39" spans="2:133" ht="11.25" customHeight="1" x14ac:dyDescent="0.2">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v>101158</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1478</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47281</v>
      </c>
      <c r="CS39" s="634"/>
      <c r="CT39" s="634"/>
      <c r="CU39" s="634"/>
      <c r="CV39" s="634"/>
      <c r="CW39" s="634"/>
      <c r="CX39" s="634"/>
      <c r="CY39" s="635"/>
      <c r="CZ39" s="624">
        <v>1.1000000000000001</v>
      </c>
      <c r="DA39" s="636"/>
      <c r="DB39" s="636"/>
      <c r="DC39" s="637"/>
      <c r="DD39" s="627">
        <v>14038</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331</v>
      </c>
      <c r="C40" s="619"/>
      <c r="D40" s="619"/>
      <c r="E40" s="619"/>
      <c r="F40" s="619"/>
      <c r="G40" s="619"/>
      <c r="H40" s="619"/>
      <c r="I40" s="619"/>
      <c r="J40" s="619"/>
      <c r="K40" s="619"/>
      <c r="L40" s="619"/>
      <c r="M40" s="619"/>
      <c r="N40" s="619"/>
      <c r="O40" s="619"/>
      <c r="P40" s="619"/>
      <c r="Q40" s="620"/>
      <c r="R40" s="621">
        <v>13700</v>
      </c>
      <c r="S40" s="622"/>
      <c r="T40" s="622"/>
      <c r="U40" s="622"/>
      <c r="V40" s="622"/>
      <c r="W40" s="622"/>
      <c r="X40" s="622"/>
      <c r="Y40" s="623"/>
      <c r="Z40" s="659">
        <v>0.3</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t="s">
        <v>122</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92</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337500</v>
      </c>
      <c r="CS40" s="622"/>
      <c r="CT40" s="622"/>
      <c r="CU40" s="622"/>
      <c r="CV40" s="622"/>
      <c r="CW40" s="622"/>
      <c r="CX40" s="622"/>
      <c r="CY40" s="623"/>
      <c r="CZ40" s="624">
        <v>8</v>
      </c>
      <c r="DA40" s="636"/>
      <c r="DB40" s="636"/>
      <c r="DC40" s="637"/>
      <c r="DD40" s="627">
        <v>240100</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2">
      <c r="B41" s="602" t="s">
        <v>336</v>
      </c>
      <c r="C41" s="603"/>
      <c r="D41" s="603"/>
      <c r="E41" s="603"/>
      <c r="F41" s="603"/>
      <c r="G41" s="603"/>
      <c r="H41" s="603"/>
      <c r="I41" s="603"/>
      <c r="J41" s="603"/>
      <c r="K41" s="603"/>
      <c r="L41" s="603"/>
      <c r="M41" s="603"/>
      <c r="N41" s="603"/>
      <c r="O41" s="603"/>
      <c r="P41" s="603"/>
      <c r="Q41" s="604"/>
      <c r="R41" s="605">
        <v>4397377</v>
      </c>
      <c r="S41" s="646"/>
      <c r="T41" s="646"/>
      <c r="U41" s="646"/>
      <c r="V41" s="646"/>
      <c r="W41" s="646"/>
      <c r="X41" s="646"/>
      <c r="Y41" s="649"/>
      <c r="Z41" s="650">
        <v>100</v>
      </c>
      <c r="AA41" s="650"/>
      <c r="AB41" s="650"/>
      <c r="AC41" s="650"/>
      <c r="AD41" s="651">
        <v>2805259</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67309</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340</v>
      </c>
      <c r="AR42" s="667"/>
      <c r="AS42" s="667"/>
      <c r="AT42" s="667"/>
      <c r="AU42" s="667"/>
      <c r="AV42" s="667"/>
      <c r="AW42" s="667"/>
      <c r="AX42" s="667"/>
      <c r="AY42" s="668"/>
      <c r="AZ42" s="605">
        <v>250270</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386</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568241</v>
      </c>
      <c r="CS42" s="634"/>
      <c r="CT42" s="634"/>
      <c r="CU42" s="634"/>
      <c r="CV42" s="634"/>
      <c r="CW42" s="634"/>
      <c r="CX42" s="634"/>
      <c r="CY42" s="635"/>
      <c r="CZ42" s="624">
        <v>13.5</v>
      </c>
      <c r="DA42" s="636"/>
      <c r="DB42" s="636"/>
      <c r="DC42" s="637"/>
      <c r="DD42" s="627">
        <v>203958</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343</v>
      </c>
      <c r="CD43" s="618" t="s">
        <v>344</v>
      </c>
      <c r="CE43" s="619"/>
      <c r="CF43" s="619"/>
      <c r="CG43" s="619"/>
      <c r="CH43" s="619"/>
      <c r="CI43" s="619"/>
      <c r="CJ43" s="619"/>
      <c r="CK43" s="619"/>
      <c r="CL43" s="619"/>
      <c r="CM43" s="619"/>
      <c r="CN43" s="619"/>
      <c r="CO43" s="619"/>
      <c r="CP43" s="619"/>
      <c r="CQ43" s="620"/>
      <c r="CR43" s="621">
        <v>20132</v>
      </c>
      <c r="CS43" s="634"/>
      <c r="CT43" s="634"/>
      <c r="CU43" s="634"/>
      <c r="CV43" s="634"/>
      <c r="CW43" s="634"/>
      <c r="CX43" s="634"/>
      <c r="CY43" s="635"/>
      <c r="CZ43" s="624">
        <v>0.5</v>
      </c>
      <c r="DA43" s="636"/>
      <c r="DB43" s="636"/>
      <c r="DC43" s="637"/>
      <c r="DD43" s="627">
        <v>20132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415909</v>
      </c>
      <c r="CS44" s="622"/>
      <c r="CT44" s="622"/>
      <c r="CU44" s="622"/>
      <c r="CV44" s="622"/>
      <c r="CW44" s="622"/>
      <c r="CX44" s="622"/>
      <c r="CY44" s="623"/>
      <c r="CZ44" s="624">
        <v>9.9</v>
      </c>
      <c r="DA44" s="625"/>
      <c r="DB44" s="625"/>
      <c r="DC44" s="626"/>
      <c r="DD44" s="627">
        <v>104702</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237752</v>
      </c>
      <c r="CS45" s="634"/>
      <c r="CT45" s="634"/>
      <c r="CU45" s="634"/>
      <c r="CV45" s="634"/>
      <c r="CW45" s="634"/>
      <c r="CX45" s="634"/>
      <c r="CY45" s="635"/>
      <c r="CZ45" s="624">
        <v>5.6</v>
      </c>
      <c r="DA45" s="636"/>
      <c r="DB45" s="636"/>
      <c r="DC45" s="637"/>
      <c r="DD45" s="627">
        <v>2154</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349</v>
      </c>
      <c r="CG46" s="619"/>
      <c r="CH46" s="619"/>
      <c r="CI46" s="619"/>
      <c r="CJ46" s="619"/>
      <c r="CK46" s="619"/>
      <c r="CL46" s="619"/>
      <c r="CM46" s="619"/>
      <c r="CN46" s="619"/>
      <c r="CO46" s="619"/>
      <c r="CP46" s="619"/>
      <c r="CQ46" s="620"/>
      <c r="CR46" s="621">
        <v>171050</v>
      </c>
      <c r="CS46" s="622"/>
      <c r="CT46" s="622"/>
      <c r="CU46" s="622"/>
      <c r="CV46" s="622"/>
      <c r="CW46" s="622"/>
      <c r="CX46" s="622"/>
      <c r="CY46" s="623"/>
      <c r="CZ46" s="624">
        <v>4.0999999999999996</v>
      </c>
      <c r="DA46" s="625"/>
      <c r="DB46" s="625"/>
      <c r="DC46" s="626"/>
      <c r="DD46" s="627">
        <v>99141</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350</v>
      </c>
      <c r="CG47" s="619"/>
      <c r="CH47" s="619"/>
      <c r="CI47" s="619"/>
      <c r="CJ47" s="619"/>
      <c r="CK47" s="619"/>
      <c r="CL47" s="619"/>
      <c r="CM47" s="619"/>
      <c r="CN47" s="619"/>
      <c r="CO47" s="619"/>
      <c r="CP47" s="619"/>
      <c r="CQ47" s="620"/>
      <c r="CR47" s="621">
        <v>152332</v>
      </c>
      <c r="CS47" s="634"/>
      <c r="CT47" s="634"/>
      <c r="CU47" s="634"/>
      <c r="CV47" s="634"/>
      <c r="CW47" s="634"/>
      <c r="CX47" s="634"/>
      <c r="CY47" s="635"/>
      <c r="CZ47" s="624">
        <v>3.6</v>
      </c>
      <c r="DA47" s="636"/>
      <c r="DB47" s="636"/>
      <c r="DC47" s="637"/>
      <c r="DD47" s="627">
        <v>99256</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352</v>
      </c>
      <c r="CE49" s="603"/>
      <c r="CF49" s="603"/>
      <c r="CG49" s="603"/>
      <c r="CH49" s="603"/>
      <c r="CI49" s="603"/>
      <c r="CJ49" s="603"/>
      <c r="CK49" s="603"/>
      <c r="CL49" s="603"/>
      <c r="CM49" s="603"/>
      <c r="CN49" s="603"/>
      <c r="CO49" s="603"/>
      <c r="CP49" s="603"/>
      <c r="CQ49" s="604"/>
      <c r="CR49" s="605">
        <v>4217866</v>
      </c>
      <c r="CS49" s="606"/>
      <c r="CT49" s="606"/>
      <c r="CU49" s="606"/>
      <c r="CV49" s="606"/>
      <c r="CW49" s="606"/>
      <c r="CX49" s="606"/>
      <c r="CY49" s="607"/>
      <c r="CZ49" s="608">
        <v>100</v>
      </c>
      <c r="DA49" s="609"/>
      <c r="DB49" s="609"/>
      <c r="DC49" s="610"/>
      <c r="DD49" s="611">
        <v>3163825</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kRLbATc/Qn916XOB/bkDMg2S3pb9gBc7lndhTPhYaFEMVgJhYdhl8ugPZ15BQTGO8gbM63WuegTlfeph1NzOSw==" saltValue="FBqja+M2UHAcydgRvlgNn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F7" sqref="AF7:AJ7"/>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375</v>
      </c>
      <c r="C7" s="1048"/>
      <c r="D7" s="1048"/>
      <c r="E7" s="1048"/>
      <c r="F7" s="1048"/>
      <c r="G7" s="1048"/>
      <c r="H7" s="1048"/>
      <c r="I7" s="1048"/>
      <c r="J7" s="1048"/>
      <c r="K7" s="1048"/>
      <c r="L7" s="1048"/>
      <c r="M7" s="1048"/>
      <c r="N7" s="1048"/>
      <c r="O7" s="1048"/>
      <c r="P7" s="1049"/>
      <c r="Q7" s="1102">
        <v>4397</v>
      </c>
      <c r="R7" s="1103"/>
      <c r="S7" s="1103"/>
      <c r="T7" s="1103"/>
      <c r="U7" s="1103"/>
      <c r="V7" s="1103">
        <v>4218</v>
      </c>
      <c r="W7" s="1103"/>
      <c r="X7" s="1103"/>
      <c r="Y7" s="1103"/>
      <c r="Z7" s="1103"/>
      <c r="AA7" s="1103">
        <v>180</v>
      </c>
      <c r="AB7" s="1103"/>
      <c r="AC7" s="1103"/>
      <c r="AD7" s="1103"/>
      <c r="AE7" s="1104"/>
      <c r="AF7" s="1105">
        <v>116</v>
      </c>
      <c r="AG7" s="1106"/>
      <c r="AH7" s="1106"/>
      <c r="AI7" s="1106"/>
      <c r="AJ7" s="1107"/>
      <c r="AK7" s="1108">
        <v>25</v>
      </c>
      <c r="AL7" s="1109"/>
      <c r="AM7" s="1109"/>
      <c r="AN7" s="1109"/>
      <c r="AO7" s="1109"/>
      <c r="AP7" s="1109">
        <v>4135</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377</v>
      </c>
      <c r="B23" s="937" t="s">
        <v>378</v>
      </c>
      <c r="C23" s="938"/>
      <c r="D23" s="938"/>
      <c r="E23" s="938"/>
      <c r="F23" s="938"/>
      <c r="G23" s="938"/>
      <c r="H23" s="938"/>
      <c r="I23" s="938"/>
      <c r="J23" s="938"/>
      <c r="K23" s="938"/>
      <c r="L23" s="938"/>
      <c r="M23" s="938"/>
      <c r="N23" s="938"/>
      <c r="O23" s="938"/>
      <c r="P23" s="948"/>
      <c r="Q23" s="1067">
        <v>4397</v>
      </c>
      <c r="R23" s="1061"/>
      <c r="S23" s="1061"/>
      <c r="T23" s="1061"/>
      <c r="U23" s="1061"/>
      <c r="V23" s="1061">
        <v>4218</v>
      </c>
      <c r="W23" s="1061"/>
      <c r="X23" s="1061"/>
      <c r="Y23" s="1061"/>
      <c r="Z23" s="1061"/>
      <c r="AA23" s="1061">
        <v>180</v>
      </c>
      <c r="AB23" s="1061"/>
      <c r="AC23" s="1061"/>
      <c r="AD23" s="1061"/>
      <c r="AE23" s="1068"/>
      <c r="AF23" s="1069">
        <v>116</v>
      </c>
      <c r="AG23" s="1061"/>
      <c r="AH23" s="1061"/>
      <c r="AI23" s="1061"/>
      <c r="AJ23" s="1070"/>
      <c r="AK23" s="1071"/>
      <c r="AL23" s="1072"/>
      <c r="AM23" s="1072"/>
      <c r="AN23" s="1072"/>
      <c r="AO23" s="1072"/>
      <c r="AP23" s="1061">
        <v>4135</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358</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389</v>
      </c>
      <c r="C28" s="1048"/>
      <c r="D28" s="1048"/>
      <c r="E28" s="1048"/>
      <c r="F28" s="1048"/>
      <c r="G28" s="1048"/>
      <c r="H28" s="1048"/>
      <c r="I28" s="1048"/>
      <c r="J28" s="1048"/>
      <c r="K28" s="1048"/>
      <c r="L28" s="1048"/>
      <c r="M28" s="1048"/>
      <c r="N28" s="1048"/>
      <c r="O28" s="1048"/>
      <c r="P28" s="1049"/>
      <c r="Q28" s="1050">
        <v>836</v>
      </c>
      <c r="R28" s="1051"/>
      <c r="S28" s="1051"/>
      <c r="T28" s="1051"/>
      <c r="U28" s="1051"/>
      <c r="V28" s="1051">
        <v>810</v>
      </c>
      <c r="W28" s="1051"/>
      <c r="X28" s="1051"/>
      <c r="Y28" s="1051"/>
      <c r="Z28" s="1051"/>
      <c r="AA28" s="1051">
        <v>26</v>
      </c>
      <c r="AB28" s="1051"/>
      <c r="AC28" s="1051"/>
      <c r="AD28" s="1051"/>
      <c r="AE28" s="1052"/>
      <c r="AF28" s="1053">
        <v>26</v>
      </c>
      <c r="AG28" s="1051"/>
      <c r="AH28" s="1051"/>
      <c r="AI28" s="1051"/>
      <c r="AJ28" s="1054"/>
      <c r="AK28" s="1042">
        <v>67</v>
      </c>
      <c r="AL28" s="1043"/>
      <c r="AM28" s="1043"/>
      <c r="AN28" s="1043"/>
      <c r="AO28" s="1043"/>
      <c r="AP28" s="1043" t="s">
        <v>551</v>
      </c>
      <c r="AQ28" s="1043"/>
      <c r="AR28" s="1043"/>
      <c r="AS28" s="1043"/>
      <c r="AT28" s="1043"/>
      <c r="AU28" s="1043" t="s">
        <v>551</v>
      </c>
      <c r="AV28" s="1043"/>
      <c r="AW28" s="1043"/>
      <c r="AX28" s="1043"/>
      <c r="AY28" s="1043"/>
      <c r="AZ28" s="1044" t="s">
        <v>551</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390</v>
      </c>
      <c r="C29" s="1031"/>
      <c r="D29" s="1031"/>
      <c r="E29" s="1031"/>
      <c r="F29" s="1031"/>
      <c r="G29" s="1031"/>
      <c r="H29" s="1031"/>
      <c r="I29" s="1031"/>
      <c r="J29" s="1031"/>
      <c r="K29" s="1031"/>
      <c r="L29" s="1031"/>
      <c r="M29" s="1031"/>
      <c r="N29" s="1031"/>
      <c r="O29" s="1031"/>
      <c r="P29" s="1032"/>
      <c r="Q29" s="1038">
        <v>183</v>
      </c>
      <c r="R29" s="1039"/>
      <c r="S29" s="1039"/>
      <c r="T29" s="1039"/>
      <c r="U29" s="1039"/>
      <c r="V29" s="1039">
        <v>183</v>
      </c>
      <c r="W29" s="1039"/>
      <c r="X29" s="1039"/>
      <c r="Y29" s="1039"/>
      <c r="Z29" s="1039"/>
      <c r="AA29" s="1039">
        <v>1</v>
      </c>
      <c r="AB29" s="1039"/>
      <c r="AC29" s="1039"/>
      <c r="AD29" s="1039"/>
      <c r="AE29" s="1040"/>
      <c r="AF29" s="1035">
        <v>1</v>
      </c>
      <c r="AG29" s="1036"/>
      <c r="AH29" s="1036"/>
      <c r="AI29" s="1036"/>
      <c r="AJ29" s="1037"/>
      <c r="AK29" s="980">
        <v>129</v>
      </c>
      <c r="AL29" s="971"/>
      <c r="AM29" s="971"/>
      <c r="AN29" s="971"/>
      <c r="AO29" s="971"/>
      <c r="AP29" s="971" t="s">
        <v>551</v>
      </c>
      <c r="AQ29" s="971"/>
      <c r="AR29" s="971"/>
      <c r="AS29" s="971"/>
      <c r="AT29" s="971"/>
      <c r="AU29" s="971" t="s">
        <v>551</v>
      </c>
      <c r="AV29" s="971"/>
      <c r="AW29" s="971"/>
      <c r="AX29" s="971"/>
      <c r="AY29" s="971"/>
      <c r="AZ29" s="1041" t="s">
        <v>551</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391</v>
      </c>
      <c r="C30" s="1031"/>
      <c r="D30" s="1031"/>
      <c r="E30" s="1031"/>
      <c r="F30" s="1031"/>
      <c r="G30" s="1031"/>
      <c r="H30" s="1031"/>
      <c r="I30" s="1031"/>
      <c r="J30" s="1031"/>
      <c r="K30" s="1031"/>
      <c r="L30" s="1031"/>
      <c r="M30" s="1031"/>
      <c r="N30" s="1031"/>
      <c r="O30" s="1031"/>
      <c r="P30" s="1032"/>
      <c r="Q30" s="1038">
        <v>846</v>
      </c>
      <c r="R30" s="1039"/>
      <c r="S30" s="1039"/>
      <c r="T30" s="1039"/>
      <c r="U30" s="1039"/>
      <c r="V30" s="1039">
        <v>793</v>
      </c>
      <c r="W30" s="1039"/>
      <c r="X30" s="1039"/>
      <c r="Y30" s="1039"/>
      <c r="Z30" s="1039"/>
      <c r="AA30" s="1039">
        <v>52</v>
      </c>
      <c r="AB30" s="1039"/>
      <c r="AC30" s="1039"/>
      <c r="AD30" s="1039"/>
      <c r="AE30" s="1040"/>
      <c r="AF30" s="1035">
        <v>52</v>
      </c>
      <c r="AG30" s="1036"/>
      <c r="AH30" s="1036"/>
      <c r="AI30" s="1036"/>
      <c r="AJ30" s="1037"/>
      <c r="AK30" s="980">
        <v>115</v>
      </c>
      <c r="AL30" s="971"/>
      <c r="AM30" s="971"/>
      <c r="AN30" s="971"/>
      <c r="AO30" s="971"/>
      <c r="AP30" s="971" t="s">
        <v>551</v>
      </c>
      <c r="AQ30" s="971"/>
      <c r="AR30" s="971"/>
      <c r="AS30" s="971"/>
      <c r="AT30" s="971"/>
      <c r="AU30" s="971" t="s">
        <v>551</v>
      </c>
      <c r="AV30" s="971"/>
      <c r="AW30" s="971"/>
      <c r="AX30" s="971"/>
      <c r="AY30" s="971"/>
      <c r="AZ30" s="1041" t="s">
        <v>551</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392</v>
      </c>
      <c r="C31" s="1031"/>
      <c r="D31" s="1031"/>
      <c r="E31" s="1031"/>
      <c r="F31" s="1031"/>
      <c r="G31" s="1031"/>
      <c r="H31" s="1031"/>
      <c r="I31" s="1031"/>
      <c r="J31" s="1031"/>
      <c r="K31" s="1031"/>
      <c r="L31" s="1031"/>
      <c r="M31" s="1031"/>
      <c r="N31" s="1031"/>
      <c r="O31" s="1031"/>
      <c r="P31" s="1032"/>
      <c r="Q31" s="1038">
        <v>204</v>
      </c>
      <c r="R31" s="1039"/>
      <c r="S31" s="1039"/>
      <c r="T31" s="1039"/>
      <c r="U31" s="1039"/>
      <c r="V31" s="1039">
        <v>199</v>
      </c>
      <c r="W31" s="1039"/>
      <c r="X31" s="1039"/>
      <c r="Y31" s="1039"/>
      <c r="Z31" s="1039"/>
      <c r="AA31" s="1039">
        <v>5</v>
      </c>
      <c r="AB31" s="1039"/>
      <c r="AC31" s="1039"/>
      <c r="AD31" s="1039"/>
      <c r="AE31" s="1040"/>
      <c r="AF31" s="1035">
        <v>607</v>
      </c>
      <c r="AG31" s="1036"/>
      <c r="AH31" s="1036"/>
      <c r="AI31" s="1036"/>
      <c r="AJ31" s="1037"/>
      <c r="AK31" s="980">
        <v>122</v>
      </c>
      <c r="AL31" s="971"/>
      <c r="AM31" s="971"/>
      <c r="AN31" s="971"/>
      <c r="AO31" s="971"/>
      <c r="AP31" s="971">
        <v>689</v>
      </c>
      <c r="AQ31" s="971"/>
      <c r="AR31" s="971"/>
      <c r="AS31" s="971"/>
      <c r="AT31" s="971"/>
      <c r="AU31" s="971">
        <v>46</v>
      </c>
      <c r="AV31" s="971"/>
      <c r="AW31" s="971"/>
      <c r="AX31" s="971"/>
      <c r="AY31" s="971"/>
      <c r="AZ31" s="1041"/>
      <c r="BA31" s="1041"/>
      <c r="BB31" s="1041"/>
      <c r="BC31" s="1041"/>
      <c r="BD31" s="1041"/>
      <c r="BE31" s="972" t="s">
        <v>393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394</v>
      </c>
      <c r="C32" s="1031"/>
      <c r="D32" s="1031"/>
      <c r="E32" s="1031"/>
      <c r="F32" s="1031"/>
      <c r="G32" s="1031"/>
      <c r="H32" s="1031"/>
      <c r="I32" s="1031"/>
      <c r="J32" s="1031"/>
      <c r="K32" s="1031"/>
      <c r="L32" s="1031"/>
      <c r="M32" s="1031"/>
      <c r="N32" s="1031"/>
      <c r="O32" s="1031"/>
      <c r="P32" s="1032"/>
      <c r="Q32" s="1038">
        <v>481</v>
      </c>
      <c r="R32" s="1039"/>
      <c r="S32" s="1039"/>
      <c r="T32" s="1039"/>
      <c r="U32" s="1039"/>
      <c r="V32" s="1039">
        <v>479</v>
      </c>
      <c r="W32" s="1039"/>
      <c r="X32" s="1039"/>
      <c r="Y32" s="1039"/>
      <c r="Z32" s="1039"/>
      <c r="AA32" s="1039">
        <v>2</v>
      </c>
      <c r="AB32" s="1039"/>
      <c r="AC32" s="1039"/>
      <c r="AD32" s="1039"/>
      <c r="AE32" s="1040"/>
      <c r="AF32" s="1035">
        <v>204</v>
      </c>
      <c r="AG32" s="1036"/>
      <c r="AH32" s="1036"/>
      <c r="AI32" s="1036"/>
      <c r="AJ32" s="1037"/>
      <c r="AK32" s="980">
        <v>500</v>
      </c>
      <c r="AL32" s="971"/>
      <c r="AM32" s="971"/>
      <c r="AN32" s="971"/>
      <c r="AO32" s="971"/>
      <c r="AP32" s="971">
        <v>4514</v>
      </c>
      <c r="AQ32" s="971"/>
      <c r="AR32" s="971"/>
      <c r="AS32" s="971"/>
      <c r="AT32" s="971"/>
      <c r="AU32" s="971">
        <v>4347</v>
      </c>
      <c r="AV32" s="971"/>
      <c r="AW32" s="971"/>
      <c r="AX32" s="971"/>
      <c r="AY32" s="971"/>
      <c r="AZ32" s="1041" t="s">
        <v>551</v>
      </c>
      <c r="BA32" s="1041"/>
      <c r="BB32" s="1041"/>
      <c r="BC32" s="1041"/>
      <c r="BD32" s="1041"/>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395</v>
      </c>
      <c r="C33" s="1031"/>
      <c r="D33" s="1031"/>
      <c r="E33" s="1031"/>
      <c r="F33" s="1031"/>
      <c r="G33" s="1031"/>
      <c r="H33" s="1031"/>
      <c r="I33" s="1031"/>
      <c r="J33" s="1031"/>
      <c r="K33" s="1031"/>
      <c r="L33" s="1031"/>
      <c r="M33" s="1031"/>
      <c r="N33" s="1031"/>
      <c r="O33" s="1031"/>
      <c r="P33" s="1032"/>
      <c r="Q33" s="1038" t="s">
        <v>551</v>
      </c>
      <c r="R33" s="1039"/>
      <c r="S33" s="1039"/>
      <c r="T33" s="1039"/>
      <c r="U33" s="1039"/>
      <c r="V33" s="1039" t="s">
        <v>551</v>
      </c>
      <c r="W33" s="1039"/>
      <c r="X33" s="1039"/>
      <c r="Y33" s="1039"/>
      <c r="Z33" s="1039"/>
      <c r="AA33" s="1039" t="s">
        <v>551</v>
      </c>
      <c r="AB33" s="1039"/>
      <c r="AC33" s="1039"/>
      <c r="AD33" s="1039"/>
      <c r="AE33" s="1040"/>
      <c r="AF33" s="1035" t="s">
        <v>122</v>
      </c>
      <c r="AG33" s="1036"/>
      <c r="AH33" s="1036"/>
      <c r="AI33" s="1036"/>
      <c r="AJ33" s="1037"/>
      <c r="AK33" s="980" t="s">
        <v>551</v>
      </c>
      <c r="AL33" s="971"/>
      <c r="AM33" s="971"/>
      <c r="AN33" s="971"/>
      <c r="AO33" s="971"/>
      <c r="AP33" s="971" t="s">
        <v>551</v>
      </c>
      <c r="AQ33" s="971"/>
      <c r="AR33" s="971"/>
      <c r="AS33" s="971"/>
      <c r="AT33" s="971"/>
      <c r="AU33" s="971" t="s">
        <v>551</v>
      </c>
      <c r="AV33" s="971"/>
      <c r="AW33" s="971"/>
      <c r="AX33" s="971"/>
      <c r="AY33" s="971"/>
      <c r="AZ33" s="1041" t="s">
        <v>551</v>
      </c>
      <c r="BA33" s="1041"/>
      <c r="BB33" s="1041"/>
      <c r="BC33" s="1041"/>
      <c r="BD33" s="1041"/>
      <c r="BE33" s="972" t="s">
        <v>396</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t="s">
        <v>397</v>
      </c>
      <c r="C34" s="1031"/>
      <c r="D34" s="1031"/>
      <c r="E34" s="1031"/>
      <c r="F34" s="1031"/>
      <c r="G34" s="1031"/>
      <c r="H34" s="1031"/>
      <c r="I34" s="1031"/>
      <c r="J34" s="1031"/>
      <c r="K34" s="1031"/>
      <c r="L34" s="1031"/>
      <c r="M34" s="1031"/>
      <c r="N34" s="1031"/>
      <c r="O34" s="1031"/>
      <c r="P34" s="1032"/>
      <c r="Q34" s="1038" t="s">
        <v>551</v>
      </c>
      <c r="R34" s="1039"/>
      <c r="S34" s="1039"/>
      <c r="T34" s="1039"/>
      <c r="U34" s="1039"/>
      <c r="V34" s="1039" t="s">
        <v>551</v>
      </c>
      <c r="W34" s="1039"/>
      <c r="X34" s="1039"/>
      <c r="Y34" s="1039"/>
      <c r="Z34" s="1039"/>
      <c r="AA34" s="1039" t="s">
        <v>551</v>
      </c>
      <c r="AB34" s="1039"/>
      <c r="AC34" s="1039"/>
      <c r="AD34" s="1039"/>
      <c r="AE34" s="1040"/>
      <c r="AF34" s="1035" t="s">
        <v>122</v>
      </c>
      <c r="AG34" s="1036"/>
      <c r="AH34" s="1036"/>
      <c r="AI34" s="1036"/>
      <c r="AJ34" s="1037"/>
      <c r="AK34" s="980" t="s">
        <v>551</v>
      </c>
      <c r="AL34" s="971"/>
      <c r="AM34" s="971"/>
      <c r="AN34" s="971"/>
      <c r="AO34" s="971"/>
      <c r="AP34" s="971" t="s">
        <v>551</v>
      </c>
      <c r="AQ34" s="971"/>
      <c r="AR34" s="971"/>
      <c r="AS34" s="971"/>
      <c r="AT34" s="971"/>
      <c r="AU34" s="971" t="s">
        <v>551</v>
      </c>
      <c r="AV34" s="971"/>
      <c r="AW34" s="971"/>
      <c r="AX34" s="971"/>
      <c r="AY34" s="971"/>
      <c r="AZ34" s="1041" t="s">
        <v>551</v>
      </c>
      <c r="BA34" s="1041"/>
      <c r="BB34" s="1041"/>
      <c r="BC34" s="1041"/>
      <c r="BD34" s="1041"/>
      <c r="BE34" s="972" t="s">
        <v>396</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398</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377</v>
      </c>
      <c r="B63" s="937" t="s">
        <v>399</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890</v>
      </c>
      <c r="AG63" s="959"/>
      <c r="AH63" s="959"/>
      <c r="AI63" s="959"/>
      <c r="AJ63" s="1022"/>
      <c r="AK63" s="1023"/>
      <c r="AL63" s="963"/>
      <c r="AM63" s="963"/>
      <c r="AN63" s="963"/>
      <c r="AO63" s="963"/>
      <c r="AP63" s="959">
        <v>5203</v>
      </c>
      <c r="AQ63" s="959"/>
      <c r="AR63" s="959"/>
      <c r="AS63" s="959"/>
      <c r="AT63" s="959"/>
      <c r="AU63" s="959">
        <v>4393</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401</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402</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554</v>
      </c>
      <c r="C68" s="986"/>
      <c r="D68" s="986"/>
      <c r="E68" s="986"/>
      <c r="F68" s="986"/>
      <c r="G68" s="986"/>
      <c r="H68" s="986"/>
      <c r="I68" s="986"/>
      <c r="J68" s="986"/>
      <c r="K68" s="986"/>
      <c r="L68" s="986"/>
      <c r="M68" s="986"/>
      <c r="N68" s="986"/>
      <c r="O68" s="986"/>
      <c r="P68" s="987"/>
      <c r="Q68" s="988">
        <v>3843</v>
      </c>
      <c r="R68" s="982"/>
      <c r="S68" s="982"/>
      <c r="T68" s="982"/>
      <c r="U68" s="982"/>
      <c r="V68" s="982">
        <v>3646</v>
      </c>
      <c r="W68" s="982"/>
      <c r="X68" s="982"/>
      <c r="Y68" s="982"/>
      <c r="Z68" s="982"/>
      <c r="AA68" s="982">
        <v>197</v>
      </c>
      <c r="AB68" s="982"/>
      <c r="AC68" s="982"/>
      <c r="AD68" s="982"/>
      <c r="AE68" s="982"/>
      <c r="AF68" s="982">
        <v>197</v>
      </c>
      <c r="AG68" s="982"/>
      <c r="AH68" s="982"/>
      <c r="AI68" s="982"/>
      <c r="AJ68" s="982"/>
      <c r="AK68" s="982">
        <v>6</v>
      </c>
      <c r="AL68" s="982"/>
      <c r="AM68" s="982"/>
      <c r="AN68" s="982"/>
      <c r="AO68" s="982"/>
      <c r="AP68" s="982" t="s">
        <v>551</v>
      </c>
      <c r="AQ68" s="982"/>
      <c r="AR68" s="982"/>
      <c r="AS68" s="982"/>
      <c r="AT68" s="982"/>
      <c r="AU68" s="982" t="s">
        <v>551</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552</v>
      </c>
      <c r="C69" s="975"/>
      <c r="D69" s="975"/>
      <c r="E69" s="975"/>
      <c r="F69" s="975"/>
      <c r="G69" s="975"/>
      <c r="H69" s="975"/>
      <c r="I69" s="975"/>
      <c r="J69" s="975"/>
      <c r="K69" s="975"/>
      <c r="L69" s="975"/>
      <c r="M69" s="975"/>
      <c r="N69" s="975"/>
      <c r="O69" s="975"/>
      <c r="P69" s="976"/>
      <c r="Q69" s="977">
        <v>408</v>
      </c>
      <c r="R69" s="971"/>
      <c r="S69" s="971"/>
      <c r="T69" s="971"/>
      <c r="U69" s="971"/>
      <c r="V69" s="971">
        <v>392</v>
      </c>
      <c r="W69" s="971"/>
      <c r="X69" s="971"/>
      <c r="Y69" s="971"/>
      <c r="Z69" s="971"/>
      <c r="AA69" s="971">
        <v>15</v>
      </c>
      <c r="AB69" s="971"/>
      <c r="AC69" s="971"/>
      <c r="AD69" s="971"/>
      <c r="AE69" s="971"/>
      <c r="AF69" s="971">
        <v>15</v>
      </c>
      <c r="AG69" s="971"/>
      <c r="AH69" s="971"/>
      <c r="AI69" s="971"/>
      <c r="AJ69" s="971"/>
      <c r="AK69" s="971">
        <v>27</v>
      </c>
      <c r="AL69" s="971"/>
      <c r="AM69" s="971"/>
      <c r="AN69" s="971"/>
      <c r="AO69" s="971"/>
      <c r="AP69" s="971">
        <v>44</v>
      </c>
      <c r="AQ69" s="971"/>
      <c r="AR69" s="971"/>
      <c r="AS69" s="971"/>
      <c r="AT69" s="971"/>
      <c r="AU69" s="971">
        <v>4</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553</v>
      </c>
      <c r="C70" s="975"/>
      <c r="D70" s="975"/>
      <c r="E70" s="975"/>
      <c r="F70" s="975"/>
      <c r="G70" s="975"/>
      <c r="H70" s="975"/>
      <c r="I70" s="975"/>
      <c r="J70" s="975"/>
      <c r="K70" s="975"/>
      <c r="L70" s="975"/>
      <c r="M70" s="975"/>
      <c r="N70" s="975"/>
      <c r="O70" s="975"/>
      <c r="P70" s="976"/>
      <c r="Q70" s="977">
        <v>2403</v>
      </c>
      <c r="R70" s="971"/>
      <c r="S70" s="971"/>
      <c r="T70" s="971"/>
      <c r="U70" s="971"/>
      <c r="V70" s="971">
        <v>2271</v>
      </c>
      <c r="W70" s="971"/>
      <c r="X70" s="971"/>
      <c r="Y70" s="971"/>
      <c r="Z70" s="971"/>
      <c r="AA70" s="971">
        <v>131</v>
      </c>
      <c r="AB70" s="971"/>
      <c r="AC70" s="971"/>
      <c r="AD70" s="971"/>
      <c r="AE70" s="971"/>
      <c r="AF70" s="971">
        <v>131</v>
      </c>
      <c r="AG70" s="971"/>
      <c r="AH70" s="971"/>
      <c r="AI70" s="971"/>
      <c r="AJ70" s="971"/>
      <c r="AK70" s="971" t="s">
        <v>551</v>
      </c>
      <c r="AL70" s="971"/>
      <c r="AM70" s="971"/>
      <c r="AN70" s="971"/>
      <c r="AO70" s="971"/>
      <c r="AP70" s="971">
        <v>3395</v>
      </c>
      <c r="AQ70" s="971"/>
      <c r="AR70" s="971"/>
      <c r="AS70" s="971"/>
      <c r="AT70" s="971"/>
      <c r="AU70" s="971">
        <v>279</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557</v>
      </c>
      <c r="C71" s="975"/>
      <c r="D71" s="975"/>
      <c r="E71" s="975"/>
      <c r="F71" s="975"/>
      <c r="G71" s="975"/>
      <c r="H71" s="975"/>
      <c r="I71" s="975"/>
      <c r="J71" s="975"/>
      <c r="K71" s="975"/>
      <c r="L71" s="975"/>
      <c r="M71" s="975"/>
      <c r="N71" s="975"/>
      <c r="O71" s="975"/>
      <c r="P71" s="976"/>
      <c r="Q71" s="977">
        <v>932</v>
      </c>
      <c r="R71" s="971"/>
      <c r="S71" s="971"/>
      <c r="T71" s="971"/>
      <c r="U71" s="971"/>
      <c r="V71" s="971">
        <v>921</v>
      </c>
      <c r="W71" s="971"/>
      <c r="X71" s="971"/>
      <c r="Y71" s="971"/>
      <c r="Z71" s="971"/>
      <c r="AA71" s="971">
        <v>11</v>
      </c>
      <c r="AB71" s="971"/>
      <c r="AC71" s="971"/>
      <c r="AD71" s="971"/>
      <c r="AE71" s="971"/>
      <c r="AF71" s="971">
        <v>11</v>
      </c>
      <c r="AG71" s="971"/>
      <c r="AH71" s="971"/>
      <c r="AI71" s="971"/>
      <c r="AJ71" s="971"/>
      <c r="AK71" s="971">
        <v>32</v>
      </c>
      <c r="AL71" s="971"/>
      <c r="AM71" s="971"/>
      <c r="AN71" s="971"/>
      <c r="AO71" s="971"/>
      <c r="AP71" s="971">
        <v>95</v>
      </c>
      <c r="AQ71" s="971"/>
      <c r="AR71" s="971"/>
      <c r="AS71" s="971"/>
      <c r="AT71" s="971"/>
      <c r="AU71" s="971">
        <v>11</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556</v>
      </c>
      <c r="C72" s="975"/>
      <c r="D72" s="975"/>
      <c r="E72" s="975"/>
      <c r="F72" s="975"/>
      <c r="G72" s="975"/>
      <c r="H72" s="975"/>
      <c r="I72" s="975"/>
      <c r="J72" s="975"/>
      <c r="K72" s="975"/>
      <c r="L72" s="975"/>
      <c r="M72" s="975"/>
      <c r="N72" s="975"/>
      <c r="O72" s="975"/>
      <c r="P72" s="976"/>
      <c r="Q72" s="977">
        <v>116</v>
      </c>
      <c r="R72" s="971"/>
      <c r="S72" s="971"/>
      <c r="T72" s="971"/>
      <c r="U72" s="971"/>
      <c r="V72" s="971">
        <v>116</v>
      </c>
      <c r="W72" s="971"/>
      <c r="X72" s="971"/>
      <c r="Y72" s="971"/>
      <c r="Z72" s="971"/>
      <c r="AA72" s="971">
        <v>0</v>
      </c>
      <c r="AB72" s="971"/>
      <c r="AC72" s="971"/>
      <c r="AD72" s="971"/>
      <c r="AE72" s="971"/>
      <c r="AF72" s="971">
        <v>0</v>
      </c>
      <c r="AG72" s="971"/>
      <c r="AH72" s="971"/>
      <c r="AI72" s="971"/>
      <c r="AJ72" s="971"/>
      <c r="AK72" s="971" t="s">
        <v>551</v>
      </c>
      <c r="AL72" s="971"/>
      <c r="AM72" s="971"/>
      <c r="AN72" s="971"/>
      <c r="AO72" s="971"/>
      <c r="AP72" s="971" t="s">
        <v>551</v>
      </c>
      <c r="AQ72" s="971"/>
      <c r="AR72" s="971"/>
      <c r="AS72" s="971"/>
      <c r="AT72" s="971"/>
      <c r="AU72" s="971" t="s">
        <v>551</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555</v>
      </c>
      <c r="C73" s="975"/>
      <c r="D73" s="975"/>
      <c r="E73" s="975"/>
      <c r="F73" s="975"/>
      <c r="G73" s="975"/>
      <c r="H73" s="975"/>
      <c r="I73" s="975"/>
      <c r="J73" s="975"/>
      <c r="K73" s="975"/>
      <c r="L73" s="975"/>
      <c r="M73" s="975"/>
      <c r="N73" s="975"/>
      <c r="O73" s="975"/>
      <c r="P73" s="976"/>
      <c r="Q73" s="977">
        <v>110</v>
      </c>
      <c r="R73" s="971"/>
      <c r="S73" s="971"/>
      <c r="T73" s="971"/>
      <c r="U73" s="971"/>
      <c r="V73" s="971">
        <v>102</v>
      </c>
      <c r="W73" s="971"/>
      <c r="X73" s="971"/>
      <c r="Y73" s="971"/>
      <c r="Z73" s="971"/>
      <c r="AA73" s="971">
        <v>8</v>
      </c>
      <c r="AB73" s="971"/>
      <c r="AC73" s="971"/>
      <c r="AD73" s="971"/>
      <c r="AE73" s="971"/>
      <c r="AF73" s="971">
        <v>8</v>
      </c>
      <c r="AG73" s="971"/>
      <c r="AH73" s="971"/>
      <c r="AI73" s="971"/>
      <c r="AJ73" s="971"/>
      <c r="AK73" s="971" t="s">
        <v>551</v>
      </c>
      <c r="AL73" s="971"/>
      <c r="AM73" s="971"/>
      <c r="AN73" s="971"/>
      <c r="AO73" s="971"/>
      <c r="AP73" s="971" t="s">
        <v>551</v>
      </c>
      <c r="AQ73" s="971"/>
      <c r="AR73" s="971"/>
      <c r="AS73" s="971"/>
      <c r="AT73" s="971"/>
      <c r="AU73" s="971" t="s">
        <v>551</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558</v>
      </c>
      <c r="C74" s="975"/>
      <c r="D74" s="975"/>
      <c r="E74" s="975"/>
      <c r="F74" s="975"/>
      <c r="G74" s="975"/>
      <c r="H74" s="975"/>
      <c r="I74" s="975"/>
      <c r="J74" s="975"/>
      <c r="K74" s="975"/>
      <c r="L74" s="975"/>
      <c r="M74" s="975"/>
      <c r="N74" s="975"/>
      <c r="O74" s="975"/>
      <c r="P74" s="976"/>
      <c r="Q74" s="977">
        <v>6620</v>
      </c>
      <c r="R74" s="971"/>
      <c r="S74" s="971"/>
      <c r="T74" s="971"/>
      <c r="U74" s="971"/>
      <c r="V74" s="971">
        <v>7246</v>
      </c>
      <c r="W74" s="971"/>
      <c r="X74" s="971"/>
      <c r="Y74" s="971"/>
      <c r="Z74" s="971"/>
      <c r="AA74" s="971">
        <v>-626</v>
      </c>
      <c r="AB74" s="971"/>
      <c r="AC74" s="971"/>
      <c r="AD74" s="971"/>
      <c r="AE74" s="971"/>
      <c r="AF74" s="971">
        <v>1805</v>
      </c>
      <c r="AG74" s="971"/>
      <c r="AH74" s="971"/>
      <c r="AI74" s="971"/>
      <c r="AJ74" s="971"/>
      <c r="AK74" s="971" t="s">
        <v>551</v>
      </c>
      <c r="AL74" s="971"/>
      <c r="AM74" s="971"/>
      <c r="AN74" s="971"/>
      <c r="AO74" s="971"/>
      <c r="AP74" s="971">
        <v>4365</v>
      </c>
      <c r="AQ74" s="971"/>
      <c r="AR74" s="971"/>
      <c r="AS74" s="971"/>
      <c r="AT74" s="971"/>
      <c r="AU74" s="971">
        <v>394</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559</v>
      </c>
      <c r="C75" s="975"/>
      <c r="D75" s="975"/>
      <c r="E75" s="975"/>
      <c r="F75" s="975"/>
      <c r="G75" s="975"/>
      <c r="H75" s="975"/>
      <c r="I75" s="975"/>
      <c r="J75" s="975"/>
      <c r="K75" s="975"/>
      <c r="L75" s="975"/>
      <c r="M75" s="975"/>
      <c r="N75" s="975"/>
      <c r="O75" s="975"/>
      <c r="P75" s="976"/>
      <c r="Q75" s="978">
        <v>1248</v>
      </c>
      <c r="R75" s="979"/>
      <c r="S75" s="979"/>
      <c r="T75" s="979"/>
      <c r="U75" s="980"/>
      <c r="V75" s="981">
        <v>1239</v>
      </c>
      <c r="W75" s="979"/>
      <c r="X75" s="979"/>
      <c r="Y75" s="979"/>
      <c r="Z75" s="980"/>
      <c r="AA75" s="981">
        <v>38</v>
      </c>
      <c r="AB75" s="979"/>
      <c r="AC75" s="979"/>
      <c r="AD75" s="979"/>
      <c r="AE75" s="980"/>
      <c r="AF75" s="981">
        <v>38</v>
      </c>
      <c r="AG75" s="979"/>
      <c r="AH75" s="979"/>
      <c r="AI75" s="979"/>
      <c r="AJ75" s="980"/>
      <c r="AK75" s="981" t="s">
        <v>551</v>
      </c>
      <c r="AL75" s="979"/>
      <c r="AM75" s="979"/>
      <c r="AN75" s="979"/>
      <c r="AO75" s="980"/>
      <c r="AP75" s="981">
        <v>13</v>
      </c>
      <c r="AQ75" s="979"/>
      <c r="AR75" s="979"/>
      <c r="AS75" s="979"/>
      <c r="AT75" s="980"/>
      <c r="AU75" s="981">
        <v>1</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t="s">
        <v>560</v>
      </c>
      <c r="C76" s="975"/>
      <c r="D76" s="975"/>
      <c r="E76" s="975"/>
      <c r="F76" s="975"/>
      <c r="G76" s="975"/>
      <c r="H76" s="975"/>
      <c r="I76" s="975"/>
      <c r="J76" s="975"/>
      <c r="K76" s="975"/>
      <c r="L76" s="975"/>
      <c r="M76" s="975"/>
      <c r="N76" s="975"/>
      <c r="O76" s="975"/>
      <c r="P76" s="976"/>
      <c r="Q76" s="978">
        <v>158054</v>
      </c>
      <c r="R76" s="979"/>
      <c r="S76" s="979"/>
      <c r="T76" s="979"/>
      <c r="U76" s="980"/>
      <c r="V76" s="981">
        <v>156982</v>
      </c>
      <c r="W76" s="979"/>
      <c r="X76" s="979"/>
      <c r="Y76" s="979"/>
      <c r="Z76" s="980"/>
      <c r="AA76" s="981">
        <v>1071</v>
      </c>
      <c r="AB76" s="979"/>
      <c r="AC76" s="979"/>
      <c r="AD76" s="979"/>
      <c r="AE76" s="980"/>
      <c r="AF76" s="981">
        <v>1071</v>
      </c>
      <c r="AG76" s="979"/>
      <c r="AH76" s="979"/>
      <c r="AI76" s="979"/>
      <c r="AJ76" s="980"/>
      <c r="AK76" s="981" t="s">
        <v>551</v>
      </c>
      <c r="AL76" s="979"/>
      <c r="AM76" s="979"/>
      <c r="AN76" s="979"/>
      <c r="AO76" s="980"/>
      <c r="AP76" s="981" t="s">
        <v>551</v>
      </c>
      <c r="AQ76" s="979"/>
      <c r="AR76" s="979"/>
      <c r="AS76" s="979"/>
      <c r="AT76" s="980"/>
      <c r="AU76" s="981" t="s">
        <v>551</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377</v>
      </c>
      <c r="B88" s="937" t="s">
        <v>403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3276</v>
      </c>
      <c r="AG88" s="959"/>
      <c r="AH88" s="959"/>
      <c r="AI88" s="959"/>
      <c r="AJ88" s="959"/>
      <c r="AK88" s="963"/>
      <c r="AL88" s="963"/>
      <c r="AM88" s="963"/>
      <c r="AN88" s="963"/>
      <c r="AO88" s="963"/>
      <c r="AP88" s="959">
        <v>7912</v>
      </c>
      <c r="AQ88" s="959"/>
      <c r="AR88" s="959"/>
      <c r="AS88" s="959"/>
      <c r="AT88" s="959"/>
      <c r="AU88" s="959">
        <v>689</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411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412</v>
      </c>
      <c r="AB109" s="896"/>
      <c r="AC109" s="896"/>
      <c r="AD109" s="896"/>
      <c r="AE109" s="897"/>
      <c r="AF109" s="898" t="s">
        <v>413</v>
      </c>
      <c r="AG109" s="896"/>
      <c r="AH109" s="896"/>
      <c r="AI109" s="896"/>
      <c r="AJ109" s="897"/>
      <c r="AK109" s="898" t="s">
        <v>295</v>
      </c>
      <c r="AL109" s="896"/>
      <c r="AM109" s="896"/>
      <c r="AN109" s="896"/>
      <c r="AO109" s="897"/>
      <c r="AP109" s="898" t="s">
        <v>414</v>
      </c>
      <c r="AQ109" s="896"/>
      <c r="AR109" s="896"/>
      <c r="AS109" s="896"/>
      <c r="AT109" s="929"/>
      <c r="AU109" s="895" t="s">
        <v>411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412</v>
      </c>
      <c r="BR109" s="896"/>
      <c r="BS109" s="896"/>
      <c r="BT109" s="896"/>
      <c r="BU109" s="897"/>
      <c r="BV109" s="898" t="s">
        <v>413</v>
      </c>
      <c r="BW109" s="896"/>
      <c r="BX109" s="896"/>
      <c r="BY109" s="896"/>
      <c r="BZ109" s="897"/>
      <c r="CA109" s="898" t="s">
        <v>295</v>
      </c>
      <c r="CB109" s="896"/>
      <c r="CC109" s="896"/>
      <c r="CD109" s="896"/>
      <c r="CE109" s="897"/>
      <c r="CF109" s="936" t="s">
        <v>414</v>
      </c>
      <c r="CG109" s="936"/>
      <c r="CH109" s="936"/>
      <c r="CI109" s="936"/>
      <c r="CJ109" s="936"/>
      <c r="CK109" s="898" t="s">
        <v>415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412</v>
      </c>
      <c r="DH109" s="896"/>
      <c r="DI109" s="896"/>
      <c r="DJ109" s="896"/>
      <c r="DK109" s="897"/>
      <c r="DL109" s="898" t="s">
        <v>413</v>
      </c>
      <c r="DM109" s="896"/>
      <c r="DN109" s="896"/>
      <c r="DO109" s="896"/>
      <c r="DP109" s="897"/>
      <c r="DQ109" s="898" t="s">
        <v>295</v>
      </c>
      <c r="DR109" s="896"/>
      <c r="DS109" s="896"/>
      <c r="DT109" s="896"/>
      <c r="DU109" s="897"/>
      <c r="DV109" s="898" t="s">
        <v>414</v>
      </c>
      <c r="DW109" s="896"/>
      <c r="DX109" s="896"/>
      <c r="DY109" s="896"/>
      <c r="DZ109" s="929"/>
    </row>
    <row r="110" spans="1:131" s="230" customFormat="1" ht="26.25" customHeight="1" x14ac:dyDescent="0.2">
      <c r="A110" s="807" t="s">
        <v>416</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446240</v>
      </c>
      <c r="AB110" s="889"/>
      <c r="AC110" s="889"/>
      <c r="AD110" s="889"/>
      <c r="AE110" s="890"/>
      <c r="AF110" s="891">
        <v>480934</v>
      </c>
      <c r="AG110" s="889"/>
      <c r="AH110" s="889"/>
      <c r="AI110" s="889"/>
      <c r="AJ110" s="890"/>
      <c r="AK110" s="891">
        <v>486707</v>
      </c>
      <c r="AL110" s="889"/>
      <c r="AM110" s="889"/>
      <c r="AN110" s="889"/>
      <c r="AO110" s="890"/>
      <c r="AP110" s="892">
        <v>21.2</v>
      </c>
      <c r="AQ110" s="893"/>
      <c r="AR110" s="893"/>
      <c r="AS110" s="893"/>
      <c r="AT110" s="894"/>
      <c r="AU110" s="930" t="s">
        <v>69</v>
      </c>
      <c r="AV110" s="931"/>
      <c r="AW110" s="931"/>
      <c r="AX110" s="931"/>
      <c r="AY110" s="931"/>
      <c r="AZ110" s="860" t="s">
        <v>417</v>
      </c>
      <c r="BA110" s="808"/>
      <c r="BB110" s="808"/>
      <c r="BC110" s="808"/>
      <c r="BD110" s="808"/>
      <c r="BE110" s="808"/>
      <c r="BF110" s="808"/>
      <c r="BG110" s="808"/>
      <c r="BH110" s="808"/>
      <c r="BI110" s="808"/>
      <c r="BJ110" s="808"/>
      <c r="BK110" s="808"/>
      <c r="BL110" s="808"/>
      <c r="BM110" s="808"/>
      <c r="BN110" s="808"/>
      <c r="BO110" s="808"/>
      <c r="BP110" s="809"/>
      <c r="BQ110" s="861">
        <v>4412174</v>
      </c>
      <c r="BR110" s="842"/>
      <c r="BS110" s="842"/>
      <c r="BT110" s="842"/>
      <c r="BU110" s="842"/>
      <c r="BV110" s="842">
        <v>4274969</v>
      </c>
      <c r="BW110" s="842"/>
      <c r="BX110" s="842"/>
      <c r="BY110" s="842"/>
      <c r="BZ110" s="842"/>
      <c r="CA110" s="842">
        <v>4134555</v>
      </c>
      <c r="CB110" s="842"/>
      <c r="CC110" s="842"/>
      <c r="CD110" s="842"/>
      <c r="CE110" s="842"/>
      <c r="CF110" s="866">
        <v>180.1</v>
      </c>
      <c r="CG110" s="867"/>
      <c r="CH110" s="867"/>
      <c r="CI110" s="867"/>
      <c r="CJ110" s="867"/>
      <c r="CK110" s="926" t="s">
        <v>418</v>
      </c>
      <c r="CL110" s="819"/>
      <c r="CM110" s="860" t="s">
        <v>419</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420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421</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422</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423</v>
      </c>
      <c r="B112" s="913"/>
      <c r="C112" s="752" t="s">
        <v>424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425</v>
      </c>
      <c r="BA112" s="752"/>
      <c r="BB112" s="752"/>
      <c r="BC112" s="752"/>
      <c r="BD112" s="752"/>
      <c r="BE112" s="752"/>
      <c r="BF112" s="752"/>
      <c r="BG112" s="752"/>
      <c r="BH112" s="752"/>
      <c r="BI112" s="752"/>
      <c r="BJ112" s="752"/>
      <c r="BK112" s="752"/>
      <c r="BL112" s="752"/>
      <c r="BM112" s="752"/>
      <c r="BN112" s="752"/>
      <c r="BO112" s="752"/>
      <c r="BP112" s="753"/>
      <c r="BQ112" s="816">
        <v>4675836</v>
      </c>
      <c r="BR112" s="817"/>
      <c r="BS112" s="817"/>
      <c r="BT112" s="817"/>
      <c r="BU112" s="817"/>
      <c r="BV112" s="817">
        <v>4625003</v>
      </c>
      <c r="BW112" s="817"/>
      <c r="BX112" s="817"/>
      <c r="BY112" s="817"/>
      <c r="BZ112" s="817"/>
      <c r="CA112" s="817">
        <v>4392778</v>
      </c>
      <c r="CB112" s="817"/>
      <c r="CC112" s="817"/>
      <c r="CD112" s="817"/>
      <c r="CE112" s="817"/>
      <c r="CF112" s="875">
        <v>191.3</v>
      </c>
      <c r="CG112" s="876"/>
      <c r="CH112" s="876"/>
      <c r="CI112" s="876"/>
      <c r="CJ112" s="876"/>
      <c r="CK112" s="927"/>
      <c r="CL112" s="821"/>
      <c r="CM112" s="815" t="s">
        <v>426</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427</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284168</v>
      </c>
      <c r="AB113" s="919"/>
      <c r="AC113" s="919"/>
      <c r="AD113" s="919"/>
      <c r="AE113" s="920"/>
      <c r="AF113" s="921">
        <v>307430</v>
      </c>
      <c r="AG113" s="919"/>
      <c r="AH113" s="919"/>
      <c r="AI113" s="919"/>
      <c r="AJ113" s="920"/>
      <c r="AK113" s="921">
        <v>281723</v>
      </c>
      <c r="AL113" s="919"/>
      <c r="AM113" s="919"/>
      <c r="AN113" s="919"/>
      <c r="AO113" s="920"/>
      <c r="AP113" s="922">
        <v>12.3</v>
      </c>
      <c r="AQ113" s="923"/>
      <c r="AR113" s="923"/>
      <c r="AS113" s="923"/>
      <c r="AT113" s="924"/>
      <c r="AU113" s="932"/>
      <c r="AV113" s="933"/>
      <c r="AW113" s="933"/>
      <c r="AX113" s="933"/>
      <c r="AY113" s="933"/>
      <c r="AZ113" s="815" t="s">
        <v>428</v>
      </c>
      <c r="BA113" s="752"/>
      <c r="BB113" s="752"/>
      <c r="BC113" s="752"/>
      <c r="BD113" s="752"/>
      <c r="BE113" s="752"/>
      <c r="BF113" s="752"/>
      <c r="BG113" s="752"/>
      <c r="BH113" s="752"/>
      <c r="BI113" s="752"/>
      <c r="BJ113" s="752"/>
      <c r="BK113" s="752"/>
      <c r="BL113" s="752"/>
      <c r="BM113" s="752"/>
      <c r="BN113" s="752"/>
      <c r="BO113" s="752"/>
      <c r="BP113" s="753"/>
      <c r="BQ113" s="816">
        <v>590493</v>
      </c>
      <c r="BR113" s="817"/>
      <c r="BS113" s="817"/>
      <c r="BT113" s="817"/>
      <c r="BU113" s="817"/>
      <c r="BV113" s="817">
        <v>658686</v>
      </c>
      <c r="BW113" s="817"/>
      <c r="BX113" s="817"/>
      <c r="BY113" s="817"/>
      <c r="BZ113" s="817"/>
      <c r="CA113" s="817">
        <v>688678</v>
      </c>
      <c r="CB113" s="817"/>
      <c r="CC113" s="817"/>
      <c r="CD113" s="817"/>
      <c r="CE113" s="817"/>
      <c r="CF113" s="875">
        <v>30</v>
      </c>
      <c r="CG113" s="876"/>
      <c r="CH113" s="876"/>
      <c r="CI113" s="876"/>
      <c r="CJ113" s="876"/>
      <c r="CK113" s="927"/>
      <c r="CL113" s="821"/>
      <c r="CM113" s="815" t="s">
        <v>429</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430</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28129</v>
      </c>
      <c r="AB114" s="780"/>
      <c r="AC114" s="780"/>
      <c r="AD114" s="780"/>
      <c r="AE114" s="781"/>
      <c r="AF114" s="782">
        <v>31518</v>
      </c>
      <c r="AG114" s="780"/>
      <c r="AH114" s="780"/>
      <c r="AI114" s="780"/>
      <c r="AJ114" s="781"/>
      <c r="AK114" s="782">
        <v>45373</v>
      </c>
      <c r="AL114" s="780"/>
      <c r="AM114" s="780"/>
      <c r="AN114" s="780"/>
      <c r="AO114" s="781"/>
      <c r="AP114" s="824">
        <v>2</v>
      </c>
      <c r="AQ114" s="825"/>
      <c r="AR114" s="825"/>
      <c r="AS114" s="825"/>
      <c r="AT114" s="826"/>
      <c r="AU114" s="932"/>
      <c r="AV114" s="933"/>
      <c r="AW114" s="933"/>
      <c r="AX114" s="933"/>
      <c r="AY114" s="933"/>
      <c r="AZ114" s="815" t="s">
        <v>431</v>
      </c>
      <c r="BA114" s="752"/>
      <c r="BB114" s="752"/>
      <c r="BC114" s="752"/>
      <c r="BD114" s="752"/>
      <c r="BE114" s="752"/>
      <c r="BF114" s="752"/>
      <c r="BG114" s="752"/>
      <c r="BH114" s="752"/>
      <c r="BI114" s="752"/>
      <c r="BJ114" s="752"/>
      <c r="BK114" s="752"/>
      <c r="BL114" s="752"/>
      <c r="BM114" s="752"/>
      <c r="BN114" s="752"/>
      <c r="BO114" s="752"/>
      <c r="BP114" s="753"/>
      <c r="BQ114" s="816">
        <v>517043</v>
      </c>
      <c r="BR114" s="817"/>
      <c r="BS114" s="817"/>
      <c r="BT114" s="817"/>
      <c r="BU114" s="817"/>
      <c r="BV114" s="817">
        <v>512281</v>
      </c>
      <c r="BW114" s="817"/>
      <c r="BX114" s="817"/>
      <c r="BY114" s="817"/>
      <c r="BZ114" s="817"/>
      <c r="CA114" s="817">
        <v>514256</v>
      </c>
      <c r="CB114" s="817"/>
      <c r="CC114" s="817"/>
      <c r="CD114" s="817"/>
      <c r="CE114" s="817"/>
      <c r="CF114" s="875">
        <v>22.4</v>
      </c>
      <c r="CG114" s="876"/>
      <c r="CH114" s="876"/>
      <c r="CI114" s="876"/>
      <c r="CJ114" s="876"/>
      <c r="CK114" s="927"/>
      <c r="CL114" s="821"/>
      <c r="CM114" s="815" t="s">
        <v>432</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433</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434</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435</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436</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437</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438</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439</v>
      </c>
      <c r="Z117" s="897"/>
      <c r="AA117" s="902">
        <v>758537</v>
      </c>
      <c r="AB117" s="903"/>
      <c r="AC117" s="903"/>
      <c r="AD117" s="903"/>
      <c r="AE117" s="904"/>
      <c r="AF117" s="905">
        <v>819882</v>
      </c>
      <c r="AG117" s="903"/>
      <c r="AH117" s="903"/>
      <c r="AI117" s="903"/>
      <c r="AJ117" s="904"/>
      <c r="AK117" s="905">
        <v>813803</v>
      </c>
      <c r="AL117" s="903"/>
      <c r="AM117" s="903"/>
      <c r="AN117" s="903"/>
      <c r="AO117" s="904"/>
      <c r="AP117" s="906"/>
      <c r="AQ117" s="907"/>
      <c r="AR117" s="907"/>
      <c r="AS117" s="907"/>
      <c r="AT117" s="908"/>
      <c r="AU117" s="932"/>
      <c r="AV117" s="933"/>
      <c r="AW117" s="933"/>
      <c r="AX117" s="933"/>
      <c r="AY117" s="933"/>
      <c r="AZ117" s="863" t="s">
        <v>440</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441</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412</v>
      </c>
      <c r="AB118" s="896"/>
      <c r="AC118" s="896"/>
      <c r="AD118" s="896"/>
      <c r="AE118" s="897"/>
      <c r="AF118" s="898" t="s">
        <v>413</v>
      </c>
      <c r="AG118" s="896"/>
      <c r="AH118" s="896"/>
      <c r="AI118" s="896"/>
      <c r="AJ118" s="897"/>
      <c r="AK118" s="898" t="s">
        <v>295</v>
      </c>
      <c r="AL118" s="896"/>
      <c r="AM118" s="896"/>
      <c r="AN118" s="896"/>
      <c r="AO118" s="897"/>
      <c r="AP118" s="899" t="s">
        <v>414</v>
      </c>
      <c r="AQ118" s="900"/>
      <c r="AR118" s="900"/>
      <c r="AS118" s="900"/>
      <c r="AT118" s="901"/>
      <c r="AU118" s="932"/>
      <c r="AV118" s="933"/>
      <c r="AW118" s="933"/>
      <c r="AX118" s="933"/>
      <c r="AY118" s="933"/>
      <c r="AZ118" s="838" t="s">
        <v>442</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443</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418</v>
      </c>
      <c r="B119" s="819"/>
      <c r="C119" s="860" t="s">
        <v>419</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444</v>
      </c>
      <c r="BP119" s="878"/>
      <c r="BQ119" s="879">
        <v>10195546</v>
      </c>
      <c r="BR119" s="845"/>
      <c r="BS119" s="845"/>
      <c r="BT119" s="845"/>
      <c r="BU119" s="845"/>
      <c r="BV119" s="845">
        <v>10070939</v>
      </c>
      <c r="BW119" s="845"/>
      <c r="BX119" s="845"/>
      <c r="BY119" s="845"/>
      <c r="BZ119" s="845"/>
      <c r="CA119" s="845">
        <v>9730267</v>
      </c>
      <c r="CB119" s="845"/>
      <c r="CC119" s="845"/>
      <c r="CD119" s="845"/>
      <c r="CE119" s="845"/>
      <c r="CF119" s="748"/>
      <c r="CG119" s="749"/>
      <c r="CH119" s="749"/>
      <c r="CI119" s="749"/>
      <c r="CJ119" s="834"/>
      <c r="CK119" s="928"/>
      <c r="CL119" s="823"/>
      <c r="CM119" s="838" t="s">
        <v>445</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2">
      <c r="A120" s="820"/>
      <c r="B120" s="821"/>
      <c r="C120" s="815" t="s">
        <v>422</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446</v>
      </c>
      <c r="AV120" s="881"/>
      <c r="AW120" s="881"/>
      <c r="AX120" s="881"/>
      <c r="AY120" s="882"/>
      <c r="AZ120" s="860" t="s">
        <v>447</v>
      </c>
      <c r="BA120" s="808"/>
      <c r="BB120" s="808"/>
      <c r="BC120" s="808"/>
      <c r="BD120" s="808"/>
      <c r="BE120" s="808"/>
      <c r="BF120" s="808"/>
      <c r="BG120" s="808"/>
      <c r="BH120" s="808"/>
      <c r="BI120" s="808"/>
      <c r="BJ120" s="808"/>
      <c r="BK120" s="808"/>
      <c r="BL120" s="808"/>
      <c r="BM120" s="808"/>
      <c r="BN120" s="808"/>
      <c r="BO120" s="808"/>
      <c r="BP120" s="809"/>
      <c r="BQ120" s="861">
        <v>1487462</v>
      </c>
      <c r="BR120" s="842"/>
      <c r="BS120" s="842"/>
      <c r="BT120" s="842"/>
      <c r="BU120" s="842"/>
      <c r="BV120" s="842">
        <v>1716228</v>
      </c>
      <c r="BW120" s="842"/>
      <c r="BX120" s="842"/>
      <c r="BY120" s="842"/>
      <c r="BZ120" s="842"/>
      <c r="CA120" s="842">
        <v>1836289</v>
      </c>
      <c r="CB120" s="842"/>
      <c r="CC120" s="842"/>
      <c r="CD120" s="842"/>
      <c r="CE120" s="842"/>
      <c r="CF120" s="866">
        <v>80</v>
      </c>
      <c r="CG120" s="867"/>
      <c r="CH120" s="867"/>
      <c r="CI120" s="867"/>
      <c r="CJ120" s="867"/>
      <c r="CK120" s="868" t="s">
        <v>448</v>
      </c>
      <c r="CL120" s="852"/>
      <c r="CM120" s="852"/>
      <c r="CN120" s="852"/>
      <c r="CO120" s="853"/>
      <c r="CP120" s="872" t="s">
        <v>394</v>
      </c>
      <c r="CQ120" s="873"/>
      <c r="CR120" s="873"/>
      <c r="CS120" s="873"/>
      <c r="CT120" s="873"/>
      <c r="CU120" s="873"/>
      <c r="CV120" s="873"/>
      <c r="CW120" s="873"/>
      <c r="CX120" s="873"/>
      <c r="CY120" s="873"/>
      <c r="CZ120" s="873"/>
      <c r="DA120" s="873"/>
      <c r="DB120" s="873"/>
      <c r="DC120" s="873"/>
      <c r="DD120" s="873"/>
      <c r="DE120" s="873"/>
      <c r="DF120" s="874"/>
      <c r="DG120" s="861" t="s">
        <v>122</v>
      </c>
      <c r="DH120" s="842"/>
      <c r="DI120" s="842"/>
      <c r="DJ120" s="842"/>
      <c r="DK120" s="842"/>
      <c r="DL120" s="842" t="s">
        <v>122</v>
      </c>
      <c r="DM120" s="842"/>
      <c r="DN120" s="842"/>
      <c r="DO120" s="842"/>
      <c r="DP120" s="842"/>
      <c r="DQ120" s="842">
        <v>4347276</v>
      </c>
      <c r="DR120" s="842"/>
      <c r="DS120" s="842"/>
      <c r="DT120" s="842"/>
      <c r="DU120" s="842"/>
      <c r="DV120" s="843">
        <v>189.3</v>
      </c>
      <c r="DW120" s="843"/>
      <c r="DX120" s="843"/>
      <c r="DY120" s="843"/>
      <c r="DZ120" s="844"/>
    </row>
    <row r="121" spans="1:130" s="230" customFormat="1" ht="26.25" customHeight="1" x14ac:dyDescent="0.2">
      <c r="A121" s="820"/>
      <c r="B121" s="821"/>
      <c r="C121" s="863" t="s">
        <v>449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450</v>
      </c>
      <c r="BA121" s="752"/>
      <c r="BB121" s="752"/>
      <c r="BC121" s="752"/>
      <c r="BD121" s="752"/>
      <c r="BE121" s="752"/>
      <c r="BF121" s="752"/>
      <c r="BG121" s="752"/>
      <c r="BH121" s="752"/>
      <c r="BI121" s="752"/>
      <c r="BJ121" s="752"/>
      <c r="BK121" s="752"/>
      <c r="BL121" s="752"/>
      <c r="BM121" s="752"/>
      <c r="BN121" s="752"/>
      <c r="BO121" s="752"/>
      <c r="BP121" s="753"/>
      <c r="BQ121" s="816" t="s">
        <v>122</v>
      </c>
      <c r="BR121" s="817"/>
      <c r="BS121" s="817"/>
      <c r="BT121" s="817"/>
      <c r="BU121" s="817"/>
      <c r="BV121" s="817" t="s">
        <v>122</v>
      </c>
      <c r="BW121" s="817"/>
      <c r="BX121" s="817"/>
      <c r="BY121" s="817"/>
      <c r="BZ121" s="817"/>
      <c r="CA121" s="817" t="s">
        <v>122</v>
      </c>
      <c r="CB121" s="817"/>
      <c r="CC121" s="817"/>
      <c r="CD121" s="817"/>
      <c r="CE121" s="817"/>
      <c r="CF121" s="875" t="s">
        <v>122</v>
      </c>
      <c r="CG121" s="876"/>
      <c r="CH121" s="876"/>
      <c r="CI121" s="876"/>
      <c r="CJ121" s="876"/>
      <c r="CK121" s="869"/>
      <c r="CL121" s="855"/>
      <c r="CM121" s="855"/>
      <c r="CN121" s="855"/>
      <c r="CO121" s="856"/>
      <c r="CP121" s="835" t="s">
        <v>392</v>
      </c>
      <c r="CQ121" s="836"/>
      <c r="CR121" s="836"/>
      <c r="CS121" s="836"/>
      <c r="CT121" s="836"/>
      <c r="CU121" s="836"/>
      <c r="CV121" s="836"/>
      <c r="CW121" s="836"/>
      <c r="CX121" s="836"/>
      <c r="CY121" s="836"/>
      <c r="CZ121" s="836"/>
      <c r="DA121" s="836"/>
      <c r="DB121" s="836"/>
      <c r="DC121" s="836"/>
      <c r="DD121" s="836"/>
      <c r="DE121" s="836"/>
      <c r="DF121" s="837"/>
      <c r="DG121" s="816">
        <v>5502</v>
      </c>
      <c r="DH121" s="817"/>
      <c r="DI121" s="817"/>
      <c r="DJ121" s="817"/>
      <c r="DK121" s="817"/>
      <c r="DL121" s="817">
        <v>10187</v>
      </c>
      <c r="DM121" s="817"/>
      <c r="DN121" s="817"/>
      <c r="DO121" s="817"/>
      <c r="DP121" s="817"/>
      <c r="DQ121" s="817">
        <v>45502</v>
      </c>
      <c r="DR121" s="817"/>
      <c r="DS121" s="817"/>
      <c r="DT121" s="817"/>
      <c r="DU121" s="817"/>
      <c r="DV121" s="794">
        <v>2</v>
      </c>
      <c r="DW121" s="794"/>
      <c r="DX121" s="794"/>
      <c r="DY121" s="794"/>
      <c r="DZ121" s="795"/>
    </row>
    <row r="122" spans="1:130" s="230" customFormat="1" ht="26.25" customHeight="1" x14ac:dyDescent="0.2">
      <c r="A122" s="820"/>
      <c r="B122" s="821"/>
      <c r="C122" s="815" t="s">
        <v>432</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451</v>
      </c>
      <c r="BA122" s="839"/>
      <c r="BB122" s="839"/>
      <c r="BC122" s="839"/>
      <c r="BD122" s="839"/>
      <c r="BE122" s="839"/>
      <c r="BF122" s="839"/>
      <c r="BG122" s="839"/>
      <c r="BH122" s="839"/>
      <c r="BI122" s="839"/>
      <c r="BJ122" s="839"/>
      <c r="BK122" s="839"/>
      <c r="BL122" s="839"/>
      <c r="BM122" s="839"/>
      <c r="BN122" s="839"/>
      <c r="BO122" s="839"/>
      <c r="BP122" s="840"/>
      <c r="BQ122" s="879">
        <v>5195444</v>
      </c>
      <c r="BR122" s="845"/>
      <c r="BS122" s="845"/>
      <c r="BT122" s="845"/>
      <c r="BU122" s="845"/>
      <c r="BV122" s="845">
        <v>5052982</v>
      </c>
      <c r="BW122" s="845"/>
      <c r="BX122" s="845"/>
      <c r="BY122" s="845"/>
      <c r="BZ122" s="845"/>
      <c r="CA122" s="845">
        <v>4855045</v>
      </c>
      <c r="CB122" s="845"/>
      <c r="CC122" s="845"/>
      <c r="CD122" s="845"/>
      <c r="CE122" s="845"/>
      <c r="CF122" s="846">
        <v>211.4</v>
      </c>
      <c r="CG122" s="847"/>
      <c r="CH122" s="847"/>
      <c r="CI122" s="847"/>
      <c r="CJ122" s="847"/>
      <c r="CK122" s="869"/>
      <c r="CL122" s="855"/>
      <c r="CM122" s="855"/>
      <c r="CN122" s="855"/>
      <c r="CO122" s="856"/>
      <c r="CP122" s="835" t="s">
        <v>390</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2">
      <c r="A123" s="820"/>
      <c r="B123" s="821"/>
      <c r="C123" s="815" t="s">
        <v>438</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452</v>
      </c>
      <c r="BP123" s="878"/>
      <c r="BQ123" s="832">
        <v>6682906</v>
      </c>
      <c r="BR123" s="833"/>
      <c r="BS123" s="833"/>
      <c r="BT123" s="833"/>
      <c r="BU123" s="833"/>
      <c r="BV123" s="833">
        <v>6769210</v>
      </c>
      <c r="BW123" s="833"/>
      <c r="BX123" s="833"/>
      <c r="BY123" s="833"/>
      <c r="BZ123" s="833"/>
      <c r="CA123" s="833">
        <v>6691334</v>
      </c>
      <c r="CB123" s="833"/>
      <c r="CC123" s="833"/>
      <c r="CD123" s="833"/>
      <c r="CE123" s="833"/>
      <c r="CF123" s="748"/>
      <c r="CG123" s="749"/>
      <c r="CH123" s="749"/>
      <c r="CI123" s="749"/>
      <c r="CJ123" s="834"/>
      <c r="CK123" s="869"/>
      <c r="CL123" s="855"/>
      <c r="CM123" s="855"/>
      <c r="CN123" s="855"/>
      <c r="CO123" s="856"/>
      <c r="CP123" s="835" t="s">
        <v>391</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5">
      <c r="A124" s="820"/>
      <c r="B124" s="821"/>
      <c r="C124" s="815" t="s">
        <v>441</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453</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150.1</v>
      </c>
      <c r="BR124" s="831"/>
      <c r="BS124" s="831"/>
      <c r="BT124" s="831"/>
      <c r="BU124" s="831"/>
      <c r="BV124" s="831">
        <v>145.9</v>
      </c>
      <c r="BW124" s="831"/>
      <c r="BX124" s="831"/>
      <c r="BY124" s="831"/>
      <c r="BZ124" s="831"/>
      <c r="CA124" s="831">
        <v>132.30000000000001</v>
      </c>
      <c r="CB124" s="831"/>
      <c r="CC124" s="831"/>
      <c r="CD124" s="831"/>
      <c r="CE124" s="831"/>
      <c r="CF124" s="726"/>
      <c r="CG124" s="727"/>
      <c r="CH124" s="727"/>
      <c r="CI124" s="727"/>
      <c r="CJ124" s="862"/>
      <c r="CK124" s="870"/>
      <c r="CL124" s="870"/>
      <c r="CM124" s="870"/>
      <c r="CN124" s="870"/>
      <c r="CO124" s="871"/>
      <c r="CP124" s="835" t="s">
        <v>454</v>
      </c>
      <c r="CQ124" s="836"/>
      <c r="CR124" s="836"/>
      <c r="CS124" s="836"/>
      <c r="CT124" s="836"/>
      <c r="CU124" s="836"/>
      <c r="CV124" s="836"/>
      <c r="CW124" s="836"/>
      <c r="CX124" s="836"/>
      <c r="CY124" s="836"/>
      <c r="CZ124" s="836"/>
      <c r="DA124" s="836"/>
      <c r="DB124" s="836"/>
      <c r="DC124" s="836"/>
      <c r="DD124" s="836"/>
      <c r="DE124" s="836"/>
      <c r="DF124" s="837"/>
      <c r="DG124" s="763">
        <v>4670334</v>
      </c>
      <c r="DH124" s="764"/>
      <c r="DI124" s="764"/>
      <c r="DJ124" s="764"/>
      <c r="DK124" s="765"/>
      <c r="DL124" s="766">
        <v>4614816</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443</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455</v>
      </c>
      <c r="CL125" s="852"/>
      <c r="CM125" s="852"/>
      <c r="CN125" s="852"/>
      <c r="CO125" s="853"/>
      <c r="CP125" s="860" t="s">
        <v>456</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445</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457</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458</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459</v>
      </c>
      <c r="AY127" s="812"/>
      <c r="AZ127" s="812"/>
      <c r="BA127" s="812"/>
      <c r="BB127" s="812"/>
      <c r="BC127" s="812"/>
      <c r="BD127" s="812"/>
      <c r="BE127" s="813"/>
      <c r="BF127" s="811" t="s">
        <v>460</v>
      </c>
      <c r="BG127" s="812"/>
      <c r="BH127" s="812"/>
      <c r="BI127" s="812"/>
      <c r="BJ127" s="812"/>
      <c r="BK127" s="812"/>
      <c r="BL127" s="813"/>
      <c r="BM127" s="811" t="s">
        <v>461</v>
      </c>
      <c r="BN127" s="812"/>
      <c r="BO127" s="812"/>
      <c r="BP127" s="812"/>
      <c r="BQ127" s="812"/>
      <c r="BR127" s="812"/>
      <c r="BS127" s="813"/>
      <c r="BT127" s="811" t="s">
        <v>462</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463</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464</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465</v>
      </c>
      <c r="X128" s="798"/>
      <c r="Y128" s="798"/>
      <c r="Z128" s="799"/>
      <c r="AA128" s="800" t="s">
        <v>122</v>
      </c>
      <c r="AB128" s="801"/>
      <c r="AC128" s="801"/>
      <c r="AD128" s="801"/>
      <c r="AE128" s="802"/>
      <c r="AF128" s="803" t="s">
        <v>122</v>
      </c>
      <c r="AG128" s="801"/>
      <c r="AH128" s="801"/>
      <c r="AI128" s="801"/>
      <c r="AJ128" s="802"/>
      <c r="AK128" s="803" t="s">
        <v>122</v>
      </c>
      <c r="AL128" s="801"/>
      <c r="AM128" s="801"/>
      <c r="AN128" s="801"/>
      <c r="AO128" s="802"/>
      <c r="AP128" s="804"/>
      <c r="AQ128" s="805"/>
      <c r="AR128" s="805"/>
      <c r="AS128" s="805"/>
      <c r="AT128" s="806"/>
      <c r="AU128" s="232"/>
      <c r="AV128" s="232"/>
      <c r="AW128" s="232"/>
      <c r="AX128" s="807" t="s">
        <v>466</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467</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468</v>
      </c>
      <c r="X129" s="777"/>
      <c r="Y129" s="777"/>
      <c r="Z129" s="778"/>
      <c r="AA129" s="779">
        <v>2818618</v>
      </c>
      <c r="AB129" s="780"/>
      <c r="AC129" s="780"/>
      <c r="AD129" s="780"/>
      <c r="AE129" s="781"/>
      <c r="AF129" s="782">
        <v>2766908</v>
      </c>
      <c r="AG129" s="780"/>
      <c r="AH129" s="780"/>
      <c r="AI129" s="780"/>
      <c r="AJ129" s="781"/>
      <c r="AK129" s="782">
        <v>2793414</v>
      </c>
      <c r="AL129" s="780"/>
      <c r="AM129" s="780"/>
      <c r="AN129" s="780"/>
      <c r="AO129" s="781"/>
      <c r="AP129" s="783"/>
      <c r="AQ129" s="784"/>
      <c r="AR129" s="784"/>
      <c r="AS129" s="784"/>
      <c r="AT129" s="785"/>
      <c r="AU129" s="233"/>
      <c r="AV129" s="233"/>
      <c r="AW129" s="233"/>
      <c r="AX129" s="751" t="s">
        <v>469</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470</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471</v>
      </c>
      <c r="X130" s="777"/>
      <c r="Y130" s="777"/>
      <c r="Z130" s="778"/>
      <c r="AA130" s="779">
        <v>478486</v>
      </c>
      <c r="AB130" s="780"/>
      <c r="AC130" s="780"/>
      <c r="AD130" s="780"/>
      <c r="AE130" s="781"/>
      <c r="AF130" s="782">
        <v>505005</v>
      </c>
      <c r="AG130" s="780"/>
      <c r="AH130" s="780"/>
      <c r="AI130" s="780"/>
      <c r="AJ130" s="781"/>
      <c r="AK130" s="782">
        <v>497265</v>
      </c>
      <c r="AL130" s="780"/>
      <c r="AM130" s="780"/>
      <c r="AN130" s="780"/>
      <c r="AO130" s="781"/>
      <c r="AP130" s="783"/>
      <c r="AQ130" s="784"/>
      <c r="AR130" s="784"/>
      <c r="AS130" s="784"/>
      <c r="AT130" s="785"/>
      <c r="AU130" s="233"/>
      <c r="AV130" s="233"/>
      <c r="AW130" s="233"/>
      <c r="AX130" s="751" t="s">
        <v>472</v>
      </c>
      <c r="AY130" s="752"/>
      <c r="AZ130" s="752"/>
      <c r="BA130" s="752"/>
      <c r="BB130" s="752"/>
      <c r="BC130" s="752"/>
      <c r="BD130" s="752"/>
      <c r="BE130" s="753"/>
      <c r="BF130" s="754">
        <v>13.2</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473</v>
      </c>
      <c r="X131" s="761"/>
      <c r="Y131" s="761"/>
      <c r="Z131" s="762"/>
      <c r="AA131" s="763">
        <v>2340132</v>
      </c>
      <c r="AB131" s="764"/>
      <c r="AC131" s="764"/>
      <c r="AD131" s="764"/>
      <c r="AE131" s="765"/>
      <c r="AF131" s="766">
        <v>2261903</v>
      </c>
      <c r="AG131" s="764"/>
      <c r="AH131" s="764"/>
      <c r="AI131" s="764"/>
      <c r="AJ131" s="765"/>
      <c r="AK131" s="766">
        <v>2296149</v>
      </c>
      <c r="AL131" s="764"/>
      <c r="AM131" s="764"/>
      <c r="AN131" s="764"/>
      <c r="AO131" s="765"/>
      <c r="AP131" s="767"/>
      <c r="AQ131" s="768"/>
      <c r="AR131" s="768"/>
      <c r="AS131" s="768"/>
      <c r="AT131" s="769"/>
      <c r="AU131" s="233"/>
      <c r="AV131" s="233"/>
      <c r="AW131" s="233"/>
      <c r="AX131" s="729" t="s">
        <v>474</v>
      </c>
      <c r="AY131" s="730"/>
      <c r="AZ131" s="730"/>
      <c r="BA131" s="730"/>
      <c r="BB131" s="730"/>
      <c r="BC131" s="730"/>
      <c r="BD131" s="730"/>
      <c r="BE131" s="731"/>
      <c r="BF131" s="732">
        <v>132.30000000000001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475</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476</v>
      </c>
      <c r="W132" s="742"/>
      <c r="X132" s="742"/>
      <c r="Y132" s="742"/>
      <c r="Z132" s="743"/>
      <c r="AA132" s="744">
        <v>11.967316370000001</v>
      </c>
      <c r="AB132" s="745"/>
      <c r="AC132" s="745"/>
      <c r="AD132" s="745"/>
      <c r="AE132" s="746"/>
      <c r="AF132" s="747">
        <v>13.920888740000001</v>
      </c>
      <c r="AG132" s="745"/>
      <c r="AH132" s="745"/>
      <c r="AI132" s="745"/>
      <c r="AJ132" s="746"/>
      <c r="AK132" s="747">
        <v>13.785603630000001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477</v>
      </c>
      <c r="W133" s="721"/>
      <c r="X133" s="721"/>
      <c r="Y133" s="721"/>
      <c r="Z133" s="722"/>
      <c r="AA133" s="723">
        <v>12.1</v>
      </c>
      <c r="AB133" s="724"/>
      <c r="AC133" s="724"/>
      <c r="AD133" s="724"/>
      <c r="AE133" s="725"/>
      <c r="AF133" s="723">
        <v>12.6</v>
      </c>
      <c r="AG133" s="724"/>
      <c r="AH133" s="724"/>
      <c r="AI133" s="724"/>
      <c r="AJ133" s="725"/>
      <c r="AK133" s="723">
        <v>13.2</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igL/bZiftPoWnIAQaTY8zOmnG8nZ0MqK9lTGWFOTTl/f5y0ir3P+BWxS/y3DUIVqrnAOTEw/pxAuJe6DcDS5MQ==" saltValue="h7kJfHIGBr2vXSObMf/Eq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51" zoomScale="70" zoomScaleNormal="85" zoomScaleSheetLayoutView="70" workbookViewId="0">
      <selection activeCell="BL54" sqref="BL54"/>
    </sheetView>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478</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bT2TtE3cmdEdkEq5hjDi/z23RLf/kupbhdlyk4H57bw9Za7JS7Sq/BpSoebTbh5skZYH9OtoOVPFEn9iL9sZ7A==" saltValue="QJE6WAe385uOHruGxCEy/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H25" zoomScale="70" zoomScaleNormal="70" zoomScaleSheetLayoutView="55" workbookViewId="0">
      <selection activeCell="CD8" sqref="CD8:CS8"/>
    </sheetView>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OJMNjpaGS46h5BTNM4PvFtQVhOPsgoNcedxkt9wh/WigfV6q2T8ns//kGtO7KhundqjPhzB+W0ZNDyDm7KTzEw==" saltValue="3B4uClh3jgIlsh0kq5ECU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52" zoomScale="85" zoomScaleSheetLayoutView="85" workbookViewId="0">
      <selection activeCell="CD8" sqref="CD8:CS8"/>
    </sheetView>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481</v>
      </c>
      <c r="AP7" s="272"/>
      <c r="AQ7" s="273" t="s">
        <v>482</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483</v>
      </c>
      <c r="AQ8" s="279" t="s">
        <v>484</v>
      </c>
      <c r="AR8" s="280" t="s">
        <v>485</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486</v>
      </c>
      <c r="AL9" s="1131"/>
      <c r="AM9" s="1131"/>
      <c r="AN9" s="1132"/>
      <c r="AO9" s="281">
        <v>549394</v>
      </c>
      <c r="AP9" s="281">
        <v>105999</v>
      </c>
      <c r="AQ9" s="282">
        <v>143042</v>
      </c>
      <c r="AR9" s="283">
        <v>-25.9</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487</v>
      </c>
      <c r="AL10" s="1131"/>
      <c r="AM10" s="1131"/>
      <c r="AN10" s="1132"/>
      <c r="AO10" s="284">
        <v>109505</v>
      </c>
      <c r="AP10" s="284">
        <v>21128</v>
      </c>
      <c r="AQ10" s="285">
        <v>17233</v>
      </c>
      <c r="AR10" s="286">
        <v>22.6</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488</v>
      </c>
      <c r="AL11" s="1131"/>
      <c r="AM11" s="1131"/>
      <c r="AN11" s="1132"/>
      <c r="AO11" s="284">
        <v>46151</v>
      </c>
      <c r="AP11" s="284">
        <v>8904</v>
      </c>
      <c r="AQ11" s="285">
        <v>1297</v>
      </c>
      <c r="AR11" s="286">
        <v>586.5</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489</v>
      </c>
      <c r="AL12" s="1131"/>
      <c r="AM12" s="1131"/>
      <c r="AN12" s="1132"/>
      <c r="AO12" s="284" t="s">
        <v>490</v>
      </c>
      <c r="AP12" s="284" t="s">
        <v>490</v>
      </c>
      <c r="AQ12" s="285" t="s">
        <v>490</v>
      </c>
      <c r="AR12" s="286" t="s">
        <v>490</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491</v>
      </c>
      <c r="AL13" s="1131"/>
      <c r="AM13" s="1131"/>
      <c r="AN13" s="1132"/>
      <c r="AO13" s="284">
        <v>22951</v>
      </c>
      <c r="AP13" s="284">
        <v>4428</v>
      </c>
      <c r="AQ13" s="285">
        <v>5542</v>
      </c>
      <c r="AR13" s="286">
        <v>-20.100000000000001</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492</v>
      </c>
      <c r="AL14" s="1131"/>
      <c r="AM14" s="1131"/>
      <c r="AN14" s="1132"/>
      <c r="AO14" s="284">
        <v>20132</v>
      </c>
      <c r="AP14" s="284">
        <v>3884</v>
      </c>
      <c r="AQ14" s="285">
        <v>2886</v>
      </c>
      <c r="AR14" s="286">
        <v>34.6</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493</v>
      </c>
      <c r="AL15" s="1134"/>
      <c r="AM15" s="1134"/>
      <c r="AN15" s="1135"/>
      <c r="AO15" s="284">
        <v>-29436</v>
      </c>
      <c r="AP15" s="284">
        <v>-5679</v>
      </c>
      <c r="AQ15" s="285">
        <v>-8856</v>
      </c>
      <c r="AR15" s="286">
        <v>-35.9</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718697</v>
      </c>
      <c r="AP16" s="284">
        <v>138664</v>
      </c>
      <c r="AQ16" s="285">
        <v>161143</v>
      </c>
      <c r="AR16" s="286">
        <v>-13.9</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498</v>
      </c>
      <c r="AL21" s="1137"/>
      <c r="AM21" s="1137"/>
      <c r="AN21" s="1138"/>
      <c r="AO21" s="297">
        <v>11.38</v>
      </c>
      <c r="AP21" s="298">
        <v>14.02</v>
      </c>
      <c r="AQ21" s="299">
        <v>-2.64</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499</v>
      </c>
      <c r="AL22" s="1137"/>
      <c r="AM22" s="1137"/>
      <c r="AN22" s="1138"/>
      <c r="AO22" s="302">
        <v>95</v>
      </c>
      <c r="AP22" s="303">
        <v>96.2</v>
      </c>
      <c r="AQ22" s="304">
        <v>-1.2</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500</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481</v>
      </c>
      <c r="AP30" s="272"/>
      <c r="AQ30" s="273" t="s">
        <v>482</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483</v>
      </c>
      <c r="AQ31" s="279" t="s">
        <v>484</v>
      </c>
      <c r="AR31" s="280" t="s">
        <v>485</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503</v>
      </c>
      <c r="AL32" s="1121"/>
      <c r="AM32" s="1121"/>
      <c r="AN32" s="1122"/>
      <c r="AO32" s="312">
        <v>486707</v>
      </c>
      <c r="AP32" s="312">
        <v>93904</v>
      </c>
      <c r="AQ32" s="313">
        <v>81691</v>
      </c>
      <c r="AR32" s="314">
        <v>15</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504</v>
      </c>
      <c r="AL33" s="1121"/>
      <c r="AM33" s="1121"/>
      <c r="AN33" s="1122"/>
      <c r="AO33" s="312" t="s">
        <v>490</v>
      </c>
      <c r="AP33" s="312" t="s">
        <v>490</v>
      </c>
      <c r="AQ33" s="313" t="s">
        <v>490</v>
      </c>
      <c r="AR33" s="314" t="s">
        <v>490</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505</v>
      </c>
      <c r="AL34" s="1121"/>
      <c r="AM34" s="1121"/>
      <c r="AN34" s="1122"/>
      <c r="AO34" s="312" t="s">
        <v>490</v>
      </c>
      <c r="AP34" s="312" t="s">
        <v>490</v>
      </c>
      <c r="AQ34" s="313" t="s">
        <v>490</v>
      </c>
      <c r="AR34" s="314" t="s">
        <v>490</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506</v>
      </c>
      <c r="AL35" s="1121"/>
      <c r="AM35" s="1121"/>
      <c r="AN35" s="1122"/>
      <c r="AO35" s="312">
        <v>281723</v>
      </c>
      <c r="AP35" s="312">
        <v>54355</v>
      </c>
      <c r="AQ35" s="313">
        <v>27672</v>
      </c>
      <c r="AR35" s="314">
        <v>96.4</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507</v>
      </c>
      <c r="AL36" s="1121"/>
      <c r="AM36" s="1121"/>
      <c r="AN36" s="1122"/>
      <c r="AO36" s="312">
        <v>45373</v>
      </c>
      <c r="AP36" s="312">
        <v>8754</v>
      </c>
      <c r="AQ36" s="313">
        <v>4845</v>
      </c>
      <c r="AR36" s="314">
        <v>80.7</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508</v>
      </c>
      <c r="AL37" s="1121"/>
      <c r="AM37" s="1121"/>
      <c r="AN37" s="1122"/>
      <c r="AO37" s="312" t="s">
        <v>490</v>
      </c>
      <c r="AP37" s="312" t="s">
        <v>490</v>
      </c>
      <c r="AQ37" s="313">
        <v>448</v>
      </c>
      <c r="AR37" s="314" t="s">
        <v>490</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509</v>
      </c>
      <c r="AL38" s="1124"/>
      <c r="AM38" s="1124"/>
      <c r="AN38" s="1125"/>
      <c r="AO38" s="315" t="s">
        <v>490</v>
      </c>
      <c r="AP38" s="315" t="s">
        <v>490</v>
      </c>
      <c r="AQ38" s="316">
        <v>4</v>
      </c>
      <c r="AR38" s="304" t="s">
        <v>490</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510</v>
      </c>
      <c r="AL39" s="1124"/>
      <c r="AM39" s="1124"/>
      <c r="AN39" s="1125"/>
      <c r="AO39" s="312" t="s">
        <v>490</v>
      </c>
      <c r="AP39" s="312" t="s">
        <v>490</v>
      </c>
      <c r="AQ39" s="313">
        <v>-1961</v>
      </c>
      <c r="AR39" s="314" t="s">
        <v>490</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511</v>
      </c>
      <c r="AL40" s="1121"/>
      <c r="AM40" s="1121"/>
      <c r="AN40" s="1122"/>
      <c r="AO40" s="312">
        <v>-497265</v>
      </c>
      <c r="AP40" s="312">
        <v>-95942</v>
      </c>
      <c r="AQ40" s="313">
        <v>-75713</v>
      </c>
      <c r="AR40" s="314">
        <v>26.7</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316538</v>
      </c>
      <c r="AP41" s="312">
        <v>61072</v>
      </c>
      <c r="AQ41" s="313">
        <v>36985</v>
      </c>
      <c r="AR41" s="314">
        <v>65.099999999999994</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481</v>
      </c>
      <c r="AN49" s="1115" t="s">
        <v>514</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515</v>
      </c>
      <c r="AO50" s="329" t="s">
        <v>516</v>
      </c>
      <c r="AP50" s="330" t="s">
        <v>517</v>
      </c>
      <c r="AQ50" s="331" t="s">
        <v>518</v>
      </c>
      <c r="AR50" s="332" t="s">
        <v>519</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653985</v>
      </c>
      <c r="AN51" s="334">
        <v>115179</v>
      </c>
      <c r="AO51" s="335">
        <v>51.4</v>
      </c>
      <c r="AP51" s="336">
        <v>126262</v>
      </c>
      <c r="AQ51" s="337">
        <v>10</v>
      </c>
      <c r="AR51" s="338">
        <v>41.4</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476426</v>
      </c>
      <c r="AN52" s="342">
        <v>83907</v>
      </c>
      <c r="AO52" s="343">
        <v>71.099999999999994</v>
      </c>
      <c r="AP52" s="344">
        <v>56769</v>
      </c>
      <c r="AQ52" s="345">
        <v>2.1</v>
      </c>
      <c r="AR52" s="346">
        <v>69</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548898</v>
      </c>
      <c r="AN53" s="334">
        <v>99204</v>
      </c>
      <c r="AO53" s="335">
        <v>-13.9</v>
      </c>
      <c r="AP53" s="336">
        <v>126525</v>
      </c>
      <c r="AQ53" s="337">
        <v>0.2</v>
      </c>
      <c r="AR53" s="338">
        <v>-14.1</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144204</v>
      </c>
      <c r="AN54" s="342">
        <v>26063</v>
      </c>
      <c r="AO54" s="343">
        <v>-68.900000000000006</v>
      </c>
      <c r="AP54" s="344">
        <v>67052</v>
      </c>
      <c r="AQ54" s="345">
        <v>18.100000000000001</v>
      </c>
      <c r="AR54" s="346">
        <v>-87</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335226</v>
      </c>
      <c r="AN55" s="334">
        <v>61736</v>
      </c>
      <c r="AO55" s="335">
        <v>-37.799999999999997</v>
      </c>
      <c r="AP55" s="336">
        <v>122054</v>
      </c>
      <c r="AQ55" s="337">
        <v>-3.5</v>
      </c>
      <c r="AR55" s="338">
        <v>-34.299999999999997</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152054</v>
      </c>
      <c r="AN56" s="342">
        <v>28003</v>
      </c>
      <c r="AO56" s="343">
        <v>7.4</v>
      </c>
      <c r="AP56" s="344">
        <v>68298</v>
      </c>
      <c r="AQ56" s="345">
        <v>1.9</v>
      </c>
      <c r="AR56" s="346">
        <v>5.5</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531795</v>
      </c>
      <c r="AN57" s="334">
        <v>100681</v>
      </c>
      <c r="AO57" s="335">
        <v>63.1</v>
      </c>
      <c r="AP57" s="336">
        <v>111644</v>
      </c>
      <c r="AQ57" s="337">
        <v>-8.5</v>
      </c>
      <c r="AR57" s="338">
        <v>71.599999999999994</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276713</v>
      </c>
      <c r="AN58" s="342">
        <v>52388</v>
      </c>
      <c r="AO58" s="343">
        <v>87.1</v>
      </c>
      <c r="AP58" s="344">
        <v>66606</v>
      </c>
      <c r="AQ58" s="345">
        <v>-2.5</v>
      </c>
      <c r="AR58" s="346">
        <v>89.6</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415909</v>
      </c>
      <c r="AN59" s="334">
        <v>80245</v>
      </c>
      <c r="AO59" s="335">
        <v>-20.3</v>
      </c>
      <c r="AP59" s="336">
        <v>127917</v>
      </c>
      <c r="AQ59" s="337">
        <v>14.6</v>
      </c>
      <c r="AR59" s="338">
        <v>-34.9</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171050</v>
      </c>
      <c r="AN60" s="342">
        <v>33002</v>
      </c>
      <c r="AO60" s="343">
        <v>-37</v>
      </c>
      <c r="AP60" s="344">
        <v>69746</v>
      </c>
      <c r="AQ60" s="345">
        <v>4.7</v>
      </c>
      <c r="AR60" s="346">
        <v>-41.7</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497163</v>
      </c>
      <c r="AN61" s="349">
        <v>91409</v>
      </c>
      <c r="AO61" s="350">
        <v>8.5</v>
      </c>
      <c r="AP61" s="351">
        <v>122880</v>
      </c>
      <c r="AQ61" s="352">
        <v>2.6</v>
      </c>
      <c r="AR61" s="338">
        <v>5.9</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244089</v>
      </c>
      <c r="AN62" s="342">
        <v>44673</v>
      </c>
      <c r="AO62" s="343">
        <v>11.9</v>
      </c>
      <c r="AP62" s="344">
        <v>65694</v>
      </c>
      <c r="AQ62" s="345">
        <v>4.9000000000000004</v>
      </c>
      <c r="AR62" s="346">
        <v>7</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C4iRVLJTB2idHXW8bEAfg9tqkEapAzMatB/wIIyFXwfjsOOm3pF0Retc6C2YR0WaEa/NbPROIpSlOsnycRfRpg==" saltValue="SYoTElAydMLUfr2zsEAfl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3" zoomScale="70" zoomScaleNormal="70" zoomScaleSheetLayoutView="55" workbookViewId="0">
      <selection activeCell="CD8" sqref="CD8:CS8"/>
    </sheetView>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478</v>
      </c>
    </row>
    <row r="120" spans="125:125" ht="13.5" hidden="1" customHeight="1" x14ac:dyDescent="0.2"/>
    <row r="121" spans="125:125" ht="13.5" hidden="1" customHeight="1" x14ac:dyDescent="0.2">
      <c r="DU121" s="259"/>
    </row>
  </sheetData>
  <sheetProtection algorithmName="SHA-512" hashValue="+KbUZ5PwGHjTSIZB9aFOj4bhJIPQqSZFcyROQfMtU4AjqoqJoYXzl1KlACjWn3WOpufCmC0v8WnJS34+jne/PQ==" saltValue="BSfP1GnxX3zjMu0p7reww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3" zoomScale="85" zoomScaleNormal="85" zoomScaleSheetLayoutView="55" workbookViewId="0">
      <selection activeCell="CD8" sqref="CD8:CS8"/>
    </sheetView>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478</v>
      </c>
    </row>
  </sheetData>
  <sheetProtection algorithmName="SHA-512" hashValue="4Fh/N7iHU1KtI7MK3gT4UAvMCkCiMbxVzvslBXtoDN3cBfjgKPiY7yyL0YHJH7NZJFsHOmROnGs5I7tAb2wIjg==" saltValue="zVevVpQ5Er+m8sJA9HVNy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10" zoomScale="55" zoomScaleNormal="55" zoomScaleSheetLayoutView="100" workbookViewId="0">
      <selection activeCell="CD8" sqref="CD8:CS8"/>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2">
      <c r="B47" s="10"/>
      <c r="C47" s="1139" t="s">
        <v>3</v>
      </c>
      <c r="D47" s="1139"/>
      <c r="E47" s="1140"/>
      <c r="F47" s="11">
        <v>32.9</v>
      </c>
      <c r="G47" s="12">
        <v>36.880000000000003</v>
      </c>
      <c r="H47" s="12">
        <v>47.41</v>
      </c>
      <c r="I47" s="12">
        <v>56.68</v>
      </c>
      <c r="J47" s="13">
        <v>59.75</v>
      </c>
    </row>
    <row r="48" spans="2:10" ht="57.75" customHeight="1" x14ac:dyDescent="0.2">
      <c r="B48" s="14"/>
      <c r="C48" s="1141" t="s">
        <v>4</v>
      </c>
      <c r="D48" s="1141"/>
      <c r="E48" s="1142"/>
      <c r="F48" s="15">
        <v>2.69</v>
      </c>
      <c r="G48" s="16">
        <v>7.26</v>
      </c>
      <c r="H48" s="16">
        <v>10.37</v>
      </c>
      <c r="I48" s="16">
        <v>6.97</v>
      </c>
      <c r="J48" s="17">
        <v>4.1399999999999997</v>
      </c>
    </row>
    <row r="49" spans="2:10" ht="57.75" customHeight="1" thickBot="1" x14ac:dyDescent="0.25">
      <c r="B49" s="18"/>
      <c r="C49" s="1143" t="s">
        <v>5</v>
      </c>
      <c r="D49" s="1143"/>
      <c r="E49" s="1144"/>
      <c r="F49" s="19" t="s">
        <v>533</v>
      </c>
      <c r="G49" s="20">
        <v>9.36</v>
      </c>
      <c r="H49" s="20">
        <v>13.71</v>
      </c>
      <c r="I49" s="20" t="s">
        <v>534</v>
      </c>
      <c r="J49" s="21" t="s">
        <v>535</v>
      </c>
    </row>
    <row r="50" spans="2:10" ht="13.2" x14ac:dyDescent="0.2"/>
  </sheetData>
  <sheetProtection algorithmName="SHA-512" hashValue="3y0JjMOU9oVk6Zrst/MVOia8zk63GYCtfOx9qcl8XwVAnqeNBtMPgcIDQByp/IZCtltzO1JWC1HChBBrER9FDw==" saltValue="q8wGXsuMG1BPLiK/FiCbp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8" zoomScale="70" zoomScaleNormal="70" zoomScaleSheetLayoutView="100" workbookViewId="0">
      <selection activeCell="CD8" sqref="CD8:CS8"/>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2">
      <c r="A34" s="22"/>
      <c r="B34" s="31"/>
      <c r="C34" s="1151" t="s">
        <v>536</v>
      </c>
      <c r="D34" s="1151"/>
      <c r="E34" s="1152"/>
      <c r="F34" s="32">
        <v>23.23</v>
      </c>
      <c r="G34" s="33">
        <v>19.059999999999999</v>
      </c>
      <c r="H34" s="33">
        <v>17.16</v>
      </c>
      <c r="I34" s="33">
        <v>18.829999999999998</v>
      </c>
      <c r="J34" s="34">
        <v>21.71</v>
      </c>
      <c r="K34" s="22"/>
      <c r="L34" s="22"/>
      <c r="M34" s="22"/>
      <c r="N34" s="22"/>
      <c r="O34" s="22"/>
      <c r="P34" s="22"/>
    </row>
    <row r="35" spans="1:16" ht="39" customHeight="1" x14ac:dyDescent="0.2">
      <c r="A35" s="22"/>
      <c r="B35" s="35"/>
      <c r="C35" s="1145" t="s">
        <v>537</v>
      </c>
      <c r="D35" s="1146"/>
      <c r="E35" s="1147"/>
      <c r="F35" s="36" t="s">
        <v>490</v>
      </c>
      <c r="G35" s="37" t="s">
        <v>490</v>
      </c>
      <c r="H35" s="37" t="s">
        <v>490</v>
      </c>
      <c r="I35" s="37" t="s">
        <v>490</v>
      </c>
      <c r="J35" s="38">
        <v>7.3</v>
      </c>
      <c r="K35" s="22"/>
      <c r="L35" s="22"/>
      <c r="M35" s="22"/>
      <c r="N35" s="22"/>
      <c r="O35" s="22"/>
      <c r="P35" s="22"/>
    </row>
    <row r="36" spans="1:16" ht="39" customHeight="1" x14ac:dyDescent="0.2">
      <c r="A36" s="22"/>
      <c r="B36" s="35"/>
      <c r="C36" s="1145" t="s">
        <v>538</v>
      </c>
      <c r="D36" s="1146"/>
      <c r="E36" s="1147"/>
      <c r="F36" s="36">
        <v>2.69</v>
      </c>
      <c r="G36" s="37">
        <v>7.26</v>
      </c>
      <c r="H36" s="37">
        <v>10.37</v>
      </c>
      <c r="I36" s="37">
        <v>6.96</v>
      </c>
      <c r="J36" s="38">
        <v>4.0999999999999996</v>
      </c>
      <c r="K36" s="22"/>
      <c r="L36" s="22"/>
      <c r="M36" s="22"/>
      <c r="N36" s="22"/>
      <c r="O36" s="22"/>
      <c r="P36" s="22"/>
    </row>
    <row r="37" spans="1:16" ht="39" customHeight="1" x14ac:dyDescent="0.2">
      <c r="A37" s="22"/>
      <c r="B37" s="35"/>
      <c r="C37" s="1145" t="s">
        <v>539</v>
      </c>
      <c r="D37" s="1146"/>
      <c r="E37" s="1147"/>
      <c r="F37" s="36">
        <v>0.05</v>
      </c>
      <c r="G37" s="37">
        <v>0.03</v>
      </c>
      <c r="H37" s="37">
        <v>0.02</v>
      </c>
      <c r="I37" s="37">
        <v>0.05</v>
      </c>
      <c r="J37" s="38">
        <v>1.87</v>
      </c>
      <c r="K37" s="22"/>
      <c r="L37" s="22"/>
      <c r="M37" s="22"/>
      <c r="N37" s="22"/>
      <c r="O37" s="22"/>
      <c r="P37" s="22"/>
    </row>
    <row r="38" spans="1:16" ht="39" customHeight="1" x14ac:dyDescent="0.2">
      <c r="A38" s="22"/>
      <c r="B38" s="35"/>
      <c r="C38" s="1145" t="s">
        <v>540</v>
      </c>
      <c r="D38" s="1146"/>
      <c r="E38" s="1147"/>
      <c r="F38" s="36">
        <v>1.8</v>
      </c>
      <c r="G38" s="37">
        <v>2.13</v>
      </c>
      <c r="H38" s="37">
        <v>1.84</v>
      </c>
      <c r="I38" s="37">
        <v>1.55</v>
      </c>
      <c r="J38" s="38">
        <v>0.93</v>
      </c>
      <c r="K38" s="22"/>
      <c r="L38" s="22"/>
      <c r="M38" s="22"/>
      <c r="N38" s="22"/>
      <c r="O38" s="22"/>
      <c r="P38" s="22"/>
    </row>
    <row r="39" spans="1:16" ht="39" customHeight="1" x14ac:dyDescent="0.2">
      <c r="A39" s="22"/>
      <c r="B39" s="35"/>
      <c r="C39" s="1145" t="s">
        <v>541</v>
      </c>
      <c r="D39" s="1146"/>
      <c r="E39" s="1147"/>
      <c r="F39" s="36">
        <v>0.81</v>
      </c>
      <c r="G39" s="37">
        <v>0.59</v>
      </c>
      <c r="H39" s="37">
        <v>1.26</v>
      </c>
      <c r="I39" s="37">
        <v>3.07</v>
      </c>
      <c r="J39" s="38">
        <v>0.01</v>
      </c>
      <c r="K39" s="22"/>
      <c r="L39" s="22"/>
      <c r="M39" s="22"/>
      <c r="N39" s="22"/>
      <c r="O39" s="22"/>
      <c r="P39" s="22"/>
    </row>
    <row r="40" spans="1:16" ht="39" customHeight="1" x14ac:dyDescent="0.2">
      <c r="A40" s="22"/>
      <c r="B40" s="35"/>
      <c r="C40" s="1145" t="s">
        <v>542</v>
      </c>
      <c r="D40" s="1146"/>
      <c r="E40" s="1147"/>
      <c r="F40" s="36">
        <v>0.04</v>
      </c>
      <c r="G40" s="37">
        <v>0.01</v>
      </c>
      <c r="H40" s="37">
        <v>0.02</v>
      </c>
      <c r="I40" s="37">
        <v>1.81</v>
      </c>
      <c r="J40" s="38">
        <v>0</v>
      </c>
      <c r="K40" s="22"/>
      <c r="L40" s="22"/>
      <c r="M40" s="22"/>
      <c r="N40" s="22"/>
      <c r="O40" s="22"/>
      <c r="P40" s="22"/>
    </row>
    <row r="41" spans="1:16" ht="39" customHeight="1" x14ac:dyDescent="0.2">
      <c r="A41" s="22"/>
      <c r="B41" s="35"/>
      <c r="C41" s="1145" t="s">
        <v>543</v>
      </c>
      <c r="D41" s="1146"/>
      <c r="E41" s="1147"/>
      <c r="F41" s="36">
        <v>0.03</v>
      </c>
      <c r="G41" s="37">
        <v>0.03</v>
      </c>
      <c r="H41" s="37">
        <v>0.01</v>
      </c>
      <c r="I41" s="37">
        <v>1.04</v>
      </c>
      <c r="J41" s="38">
        <v>0</v>
      </c>
      <c r="K41" s="22"/>
      <c r="L41" s="22"/>
      <c r="M41" s="22"/>
      <c r="N41" s="22"/>
      <c r="O41" s="22"/>
      <c r="P41" s="22"/>
    </row>
    <row r="42" spans="1:16" ht="39" customHeight="1" x14ac:dyDescent="0.2">
      <c r="A42" s="22"/>
      <c r="B42" s="39"/>
      <c r="C42" s="1145" t="s">
        <v>544</v>
      </c>
      <c r="D42" s="1146"/>
      <c r="E42" s="1147"/>
      <c r="F42" s="36" t="s">
        <v>490</v>
      </c>
      <c r="G42" s="37" t="s">
        <v>490</v>
      </c>
      <c r="H42" s="37" t="s">
        <v>490</v>
      </c>
      <c r="I42" s="37" t="s">
        <v>490</v>
      </c>
      <c r="J42" s="38" t="s">
        <v>490</v>
      </c>
      <c r="K42" s="22"/>
      <c r="L42" s="22"/>
      <c r="M42" s="22"/>
      <c r="N42" s="22"/>
      <c r="O42" s="22"/>
      <c r="P42" s="22"/>
    </row>
    <row r="43" spans="1:16" ht="39" customHeight="1" thickBot="1" x14ac:dyDescent="0.25">
      <c r="A43" s="22"/>
      <c r="B43" s="40"/>
      <c r="C43" s="1148" t="s">
        <v>545</v>
      </c>
      <c r="D43" s="1149"/>
      <c r="E43" s="1150"/>
      <c r="F43" s="41" t="s">
        <v>490</v>
      </c>
      <c r="G43" s="42" t="s">
        <v>490</v>
      </c>
      <c r="H43" s="42" t="s">
        <v>490</v>
      </c>
      <c r="I43" s="42" t="s">
        <v>490</v>
      </c>
      <c r="J43" s="43" t="s">
        <v>490</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CfV0srUtQcgKTjcSFrLAovEo6qonVSH3E33R6eZkJscLZFfBnwhgSzg7R7HcIr2nTqiOj6pjHk9/r6VaaEnrvw==" saltValue="pXMlA8yjPFVAMPeTXIHJU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39" zoomScale="70" zoomScaleNormal="70" zoomScaleSheetLayoutView="55" workbookViewId="0">
      <selection activeCell="CD8" sqref="CD8:CS8"/>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406</v>
      </c>
      <c r="L45" s="60">
        <v>429</v>
      </c>
      <c r="M45" s="60">
        <v>446</v>
      </c>
      <c r="N45" s="60">
        <v>481</v>
      </c>
      <c r="O45" s="61">
        <v>487</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490</v>
      </c>
      <c r="L46" s="64" t="s">
        <v>490</v>
      </c>
      <c r="M46" s="64" t="s">
        <v>490</v>
      </c>
      <c r="N46" s="64" t="s">
        <v>490</v>
      </c>
      <c r="O46" s="65" t="s">
        <v>490</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490</v>
      </c>
      <c r="L47" s="64" t="s">
        <v>490</v>
      </c>
      <c r="M47" s="64" t="s">
        <v>490</v>
      </c>
      <c r="N47" s="64" t="s">
        <v>490</v>
      </c>
      <c r="O47" s="65" t="s">
        <v>490</v>
      </c>
      <c r="P47" s="48"/>
      <c r="Q47" s="48"/>
      <c r="R47" s="48"/>
      <c r="S47" s="48"/>
      <c r="T47" s="48"/>
      <c r="U47" s="48"/>
    </row>
    <row r="48" spans="1:21" ht="30.75" customHeight="1" x14ac:dyDescent="0.2">
      <c r="A48" s="48"/>
      <c r="B48" s="1178"/>
      <c r="C48" s="1179"/>
      <c r="D48" s="62"/>
      <c r="E48" s="1155" t="s">
        <v>13</v>
      </c>
      <c r="F48" s="1155"/>
      <c r="G48" s="1155"/>
      <c r="H48" s="1155"/>
      <c r="I48" s="1155"/>
      <c r="J48" s="1156"/>
      <c r="K48" s="63">
        <v>266</v>
      </c>
      <c r="L48" s="64">
        <v>263</v>
      </c>
      <c r="M48" s="64">
        <v>284</v>
      </c>
      <c r="N48" s="64">
        <v>307</v>
      </c>
      <c r="O48" s="65">
        <v>282</v>
      </c>
      <c r="P48" s="48"/>
      <c r="Q48" s="48"/>
      <c r="R48" s="48"/>
      <c r="S48" s="48"/>
      <c r="T48" s="48"/>
      <c r="U48" s="48"/>
    </row>
    <row r="49" spans="1:21" ht="30.75" customHeight="1" x14ac:dyDescent="0.2">
      <c r="A49" s="48"/>
      <c r="B49" s="1178"/>
      <c r="C49" s="1179"/>
      <c r="D49" s="62"/>
      <c r="E49" s="1155" t="s">
        <v>14</v>
      </c>
      <c r="F49" s="1155"/>
      <c r="G49" s="1155"/>
      <c r="H49" s="1155"/>
      <c r="I49" s="1155"/>
      <c r="J49" s="1156"/>
      <c r="K49" s="63">
        <v>43</v>
      </c>
      <c r="L49" s="64">
        <v>40</v>
      </c>
      <c r="M49" s="64">
        <v>28</v>
      </c>
      <c r="N49" s="64">
        <v>32</v>
      </c>
      <c r="O49" s="65">
        <v>45</v>
      </c>
      <c r="P49" s="48"/>
      <c r="Q49" s="48"/>
      <c r="R49" s="48"/>
      <c r="S49" s="48"/>
      <c r="T49" s="48"/>
      <c r="U49" s="48"/>
    </row>
    <row r="50" spans="1:21" ht="30.75" customHeight="1" x14ac:dyDescent="0.2">
      <c r="A50" s="48"/>
      <c r="B50" s="1178"/>
      <c r="C50" s="1179"/>
      <c r="D50" s="62"/>
      <c r="E50" s="1155" t="s">
        <v>15</v>
      </c>
      <c r="F50" s="1155"/>
      <c r="G50" s="1155"/>
      <c r="H50" s="1155"/>
      <c r="I50" s="1155"/>
      <c r="J50" s="1156"/>
      <c r="K50" s="63" t="s">
        <v>490</v>
      </c>
      <c r="L50" s="64" t="s">
        <v>490</v>
      </c>
      <c r="M50" s="64" t="s">
        <v>490</v>
      </c>
      <c r="N50" s="64" t="s">
        <v>490</v>
      </c>
      <c r="O50" s="65" t="s">
        <v>490</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490</v>
      </c>
      <c r="L51" s="64" t="s">
        <v>490</v>
      </c>
      <c r="M51" s="64" t="s">
        <v>490</v>
      </c>
      <c r="N51" s="64" t="s">
        <v>490</v>
      </c>
      <c r="O51" s="65" t="s">
        <v>490</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467</v>
      </c>
      <c r="L52" s="64">
        <v>476</v>
      </c>
      <c r="M52" s="64">
        <v>478</v>
      </c>
      <c r="N52" s="64">
        <v>505</v>
      </c>
      <c r="O52" s="65">
        <v>498</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248</v>
      </c>
      <c r="L53" s="69">
        <v>256</v>
      </c>
      <c r="M53" s="69">
        <v>280</v>
      </c>
      <c r="N53" s="69">
        <v>315</v>
      </c>
      <c r="O53" s="70">
        <v>316</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546</v>
      </c>
      <c r="L57" s="81" t="s">
        <v>547</v>
      </c>
      <c r="M57" s="81" t="s">
        <v>548</v>
      </c>
      <c r="N57" s="81" t="s">
        <v>549</v>
      </c>
      <c r="O57" s="82" t="s">
        <v>550</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BCtUF26bYV2mTEvyL5BwK2uyuVBetb2di3+LX5ewHo8t0saBluNADXHnoirBkL+94PpvTCvmD8CcEFhEnXcp8Q==" saltValue="VYmG96xfWCzwXnU+AInp3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40" zoomScale="85" zoomScaleNormal="85" zoomScaleSheetLayoutView="100" workbookViewId="0">
      <selection activeCell="CD8" sqref="CD8:CY8"/>
    </sheetView>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528</v>
      </c>
      <c r="J40" s="103" t="s">
        <v>529</v>
      </c>
      <c r="K40" s="103" t="s">
        <v>530</v>
      </c>
      <c r="L40" s="103" t="s">
        <v>531</v>
      </c>
      <c r="M40" s="104" t="s">
        <v>532</v>
      </c>
    </row>
    <row r="41" spans="2:13" ht="27.75" customHeight="1" x14ac:dyDescent="0.2">
      <c r="B41" s="1196" t="s">
        <v>30</v>
      </c>
      <c r="C41" s="1197"/>
      <c r="D41" s="105"/>
      <c r="E41" s="1198" t="s">
        <v>31</v>
      </c>
      <c r="F41" s="1198"/>
      <c r="G41" s="1198"/>
      <c r="H41" s="1199"/>
      <c r="I41" s="355">
        <v>4638</v>
      </c>
      <c r="J41" s="356">
        <v>4570</v>
      </c>
      <c r="K41" s="356">
        <v>4412</v>
      </c>
      <c r="L41" s="356">
        <v>4275</v>
      </c>
      <c r="M41" s="357">
        <v>4135</v>
      </c>
    </row>
    <row r="42" spans="2:13" ht="27.75" customHeight="1" x14ac:dyDescent="0.2">
      <c r="B42" s="1186"/>
      <c r="C42" s="1187"/>
      <c r="D42" s="106"/>
      <c r="E42" s="1190" t="s">
        <v>32</v>
      </c>
      <c r="F42" s="1190"/>
      <c r="G42" s="1190"/>
      <c r="H42" s="1191"/>
      <c r="I42" s="358" t="s">
        <v>490</v>
      </c>
      <c r="J42" s="359" t="s">
        <v>490</v>
      </c>
      <c r="K42" s="359" t="s">
        <v>490</v>
      </c>
      <c r="L42" s="359" t="s">
        <v>490</v>
      </c>
      <c r="M42" s="360" t="s">
        <v>490</v>
      </c>
    </row>
    <row r="43" spans="2:13" ht="27.75" customHeight="1" x14ac:dyDescent="0.2">
      <c r="B43" s="1186"/>
      <c r="C43" s="1187"/>
      <c r="D43" s="106"/>
      <c r="E43" s="1190" t="s">
        <v>33</v>
      </c>
      <c r="F43" s="1190"/>
      <c r="G43" s="1190"/>
      <c r="H43" s="1191"/>
      <c r="I43" s="358">
        <v>4695</v>
      </c>
      <c r="J43" s="359">
        <v>4689</v>
      </c>
      <c r="K43" s="359">
        <v>4676</v>
      </c>
      <c r="L43" s="359">
        <v>4625</v>
      </c>
      <c r="M43" s="360">
        <v>4393</v>
      </c>
    </row>
    <row r="44" spans="2:13" ht="27.75" customHeight="1" x14ac:dyDescent="0.2">
      <c r="B44" s="1186"/>
      <c r="C44" s="1187"/>
      <c r="D44" s="106"/>
      <c r="E44" s="1190" t="s">
        <v>34</v>
      </c>
      <c r="F44" s="1190"/>
      <c r="G44" s="1190"/>
      <c r="H44" s="1191"/>
      <c r="I44" s="358">
        <v>428</v>
      </c>
      <c r="J44" s="359">
        <v>418</v>
      </c>
      <c r="K44" s="359">
        <v>590</v>
      </c>
      <c r="L44" s="359">
        <v>659</v>
      </c>
      <c r="M44" s="360">
        <v>689</v>
      </c>
    </row>
    <row r="45" spans="2:13" ht="27.75" customHeight="1" x14ac:dyDescent="0.2">
      <c r="B45" s="1186"/>
      <c r="C45" s="1187"/>
      <c r="D45" s="106"/>
      <c r="E45" s="1190" t="s">
        <v>35</v>
      </c>
      <c r="F45" s="1190"/>
      <c r="G45" s="1190"/>
      <c r="H45" s="1191"/>
      <c r="I45" s="358">
        <v>536</v>
      </c>
      <c r="J45" s="359">
        <v>544</v>
      </c>
      <c r="K45" s="359">
        <v>517</v>
      </c>
      <c r="L45" s="359">
        <v>512</v>
      </c>
      <c r="M45" s="360">
        <v>514</v>
      </c>
    </row>
    <row r="46" spans="2:13" ht="27.75" customHeight="1" x14ac:dyDescent="0.2">
      <c r="B46" s="1186"/>
      <c r="C46" s="1187"/>
      <c r="D46" s="107"/>
      <c r="E46" s="1190" t="s">
        <v>36</v>
      </c>
      <c r="F46" s="1190"/>
      <c r="G46" s="1190"/>
      <c r="H46" s="1191"/>
      <c r="I46" s="358" t="s">
        <v>490</v>
      </c>
      <c r="J46" s="359" t="s">
        <v>490</v>
      </c>
      <c r="K46" s="359" t="s">
        <v>490</v>
      </c>
      <c r="L46" s="359" t="s">
        <v>490</v>
      </c>
      <c r="M46" s="360" t="s">
        <v>490</v>
      </c>
    </row>
    <row r="47" spans="2:13" ht="27.75" customHeight="1" x14ac:dyDescent="0.2">
      <c r="B47" s="1186"/>
      <c r="C47" s="1187"/>
      <c r="D47" s="108"/>
      <c r="E47" s="1200" t="s">
        <v>37</v>
      </c>
      <c r="F47" s="1201"/>
      <c r="G47" s="1201"/>
      <c r="H47" s="1202"/>
      <c r="I47" s="358" t="s">
        <v>490</v>
      </c>
      <c r="J47" s="359" t="s">
        <v>490</v>
      </c>
      <c r="K47" s="359" t="s">
        <v>490</v>
      </c>
      <c r="L47" s="359" t="s">
        <v>490</v>
      </c>
      <c r="M47" s="360" t="s">
        <v>490</v>
      </c>
    </row>
    <row r="48" spans="2:13" ht="27.75" customHeight="1" x14ac:dyDescent="0.2">
      <c r="B48" s="1186"/>
      <c r="C48" s="1187"/>
      <c r="D48" s="106"/>
      <c r="E48" s="1190" t="s">
        <v>38</v>
      </c>
      <c r="F48" s="1190"/>
      <c r="G48" s="1190"/>
      <c r="H48" s="1191"/>
      <c r="I48" s="358" t="s">
        <v>490</v>
      </c>
      <c r="J48" s="359" t="s">
        <v>490</v>
      </c>
      <c r="K48" s="359" t="s">
        <v>490</v>
      </c>
      <c r="L48" s="359" t="s">
        <v>490</v>
      </c>
      <c r="M48" s="360" t="s">
        <v>490</v>
      </c>
    </row>
    <row r="49" spans="2:13" ht="27.75" customHeight="1" x14ac:dyDescent="0.2">
      <c r="B49" s="1188"/>
      <c r="C49" s="1189"/>
      <c r="D49" s="106"/>
      <c r="E49" s="1190" t="s">
        <v>39</v>
      </c>
      <c r="F49" s="1190"/>
      <c r="G49" s="1190"/>
      <c r="H49" s="1191"/>
      <c r="I49" s="358">
        <v>50</v>
      </c>
      <c r="J49" s="359" t="s">
        <v>490</v>
      </c>
      <c r="K49" s="359" t="s">
        <v>490</v>
      </c>
      <c r="L49" s="359" t="s">
        <v>490</v>
      </c>
      <c r="M49" s="360" t="s">
        <v>490</v>
      </c>
    </row>
    <row r="50" spans="2:13" ht="27.75" customHeight="1" x14ac:dyDescent="0.2">
      <c r="B50" s="1184" t="s">
        <v>40</v>
      </c>
      <c r="C50" s="1185"/>
      <c r="D50" s="109"/>
      <c r="E50" s="1190" t="s">
        <v>41</v>
      </c>
      <c r="F50" s="1190"/>
      <c r="G50" s="1190"/>
      <c r="H50" s="1191"/>
      <c r="I50" s="358">
        <v>915</v>
      </c>
      <c r="J50" s="359">
        <v>1096</v>
      </c>
      <c r="K50" s="359">
        <v>1487</v>
      </c>
      <c r="L50" s="359">
        <v>1716</v>
      </c>
      <c r="M50" s="360">
        <v>1836</v>
      </c>
    </row>
    <row r="51" spans="2:13" ht="27.75" customHeight="1" x14ac:dyDescent="0.2">
      <c r="B51" s="1186"/>
      <c r="C51" s="1187"/>
      <c r="D51" s="106"/>
      <c r="E51" s="1190" t="s">
        <v>42</v>
      </c>
      <c r="F51" s="1190"/>
      <c r="G51" s="1190"/>
      <c r="H51" s="1191"/>
      <c r="I51" s="358" t="s">
        <v>490</v>
      </c>
      <c r="J51" s="359" t="s">
        <v>490</v>
      </c>
      <c r="K51" s="359" t="s">
        <v>490</v>
      </c>
      <c r="L51" s="359" t="s">
        <v>490</v>
      </c>
      <c r="M51" s="360" t="s">
        <v>490</v>
      </c>
    </row>
    <row r="52" spans="2:13" ht="27.75" customHeight="1" x14ac:dyDescent="0.2">
      <c r="B52" s="1188"/>
      <c r="C52" s="1189"/>
      <c r="D52" s="106"/>
      <c r="E52" s="1190" t="s">
        <v>43</v>
      </c>
      <c r="F52" s="1190"/>
      <c r="G52" s="1190"/>
      <c r="H52" s="1191"/>
      <c r="I52" s="358">
        <v>5392</v>
      </c>
      <c r="J52" s="359">
        <v>5316</v>
      </c>
      <c r="K52" s="359">
        <v>5195</v>
      </c>
      <c r="L52" s="359">
        <v>5053</v>
      </c>
      <c r="M52" s="360">
        <v>4855</v>
      </c>
    </row>
    <row r="53" spans="2:13" ht="27.75" customHeight="1" thickBot="1" x14ac:dyDescent="0.25">
      <c r="B53" s="1192" t="s">
        <v>19</v>
      </c>
      <c r="C53" s="1193"/>
      <c r="D53" s="110"/>
      <c r="E53" s="1194" t="s">
        <v>44</v>
      </c>
      <c r="F53" s="1194"/>
      <c r="G53" s="1194"/>
      <c r="H53" s="1195"/>
      <c r="I53" s="361">
        <v>4040</v>
      </c>
      <c r="J53" s="362">
        <v>3808</v>
      </c>
      <c r="K53" s="362">
        <v>3513</v>
      </c>
      <c r="L53" s="362">
        <v>3302</v>
      </c>
      <c r="M53" s="363">
        <v>3039</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izPayFHAwrRnRhk+aoCphvG06+LbuO1PmL3QYX19V5dedfM/A0g+t1i3HwWuhTwcPLcnWG2uBC1ZSsC2cKas4A==" saltValue="6PDXehJdfkk/Z/WVUnuvY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52" zoomScale="55" zoomScaleNormal="55" zoomScaleSheetLayoutView="100" workbookViewId="0">
      <selection activeCell="CD8" sqref="CD8:CY8"/>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530</v>
      </c>
      <c r="G54" s="119" t="s">
        <v>531</v>
      </c>
      <c r="H54" s="120" t="s">
        <v>532</v>
      </c>
    </row>
    <row r="55" spans="2:8" ht="52.5" customHeight="1" x14ac:dyDescent="0.2">
      <c r="B55" s="121"/>
      <c r="C55" s="1211" t="s">
        <v>46</v>
      </c>
      <c r="D55" s="1211"/>
      <c r="E55" s="1212"/>
      <c r="F55" s="122">
        <v>1336</v>
      </c>
      <c r="G55" s="122">
        <v>1568</v>
      </c>
      <c r="H55" s="123">
        <v>1669</v>
      </c>
    </row>
    <row r="56" spans="2:8" ht="52.5" customHeight="1" x14ac:dyDescent="0.2">
      <c r="B56" s="124"/>
      <c r="C56" s="1213" t="s">
        <v>47</v>
      </c>
      <c r="D56" s="1213"/>
      <c r="E56" s="1214"/>
      <c r="F56" s="125">
        <v>1</v>
      </c>
      <c r="G56" s="125">
        <v>1</v>
      </c>
      <c r="H56" s="126">
        <v>12</v>
      </c>
    </row>
    <row r="57" spans="2:8" ht="53.25" customHeight="1" x14ac:dyDescent="0.2">
      <c r="B57" s="124"/>
      <c r="C57" s="1215" t="s">
        <v>48</v>
      </c>
      <c r="D57" s="1215"/>
      <c r="E57" s="1216"/>
      <c r="F57" s="127">
        <v>62</v>
      </c>
      <c r="G57" s="127">
        <v>58</v>
      </c>
      <c r="H57" s="128">
        <v>73</v>
      </c>
    </row>
    <row r="58" spans="2:8" ht="45.75" customHeight="1" x14ac:dyDescent="0.2">
      <c r="B58" s="129"/>
      <c r="C58" s="1203" t="s">
        <v>561</v>
      </c>
      <c r="D58" s="1204"/>
      <c r="E58" s="1205"/>
      <c r="F58" s="130">
        <v>36</v>
      </c>
      <c r="G58" s="130">
        <v>43</v>
      </c>
      <c r="H58" s="131">
        <v>58</v>
      </c>
    </row>
    <row r="59" spans="2:8" ht="45.75" customHeight="1" x14ac:dyDescent="0.2">
      <c r="B59" s="129"/>
      <c r="C59" s="1203" t="s">
        <v>562</v>
      </c>
      <c r="D59" s="1204"/>
      <c r="E59" s="1205"/>
      <c r="F59" s="130">
        <v>13</v>
      </c>
      <c r="G59" s="130">
        <v>11</v>
      </c>
      <c r="H59" s="131">
        <v>9</v>
      </c>
    </row>
    <row r="60" spans="2:8" ht="45.75" customHeight="1" x14ac:dyDescent="0.2">
      <c r="B60" s="129"/>
      <c r="C60" s="1203" t="s">
        <v>563</v>
      </c>
      <c r="D60" s="1204"/>
      <c r="E60" s="1205"/>
      <c r="F60" s="130">
        <v>3</v>
      </c>
      <c r="G60" s="130">
        <v>4</v>
      </c>
      <c r="H60" s="131">
        <v>6</v>
      </c>
    </row>
    <row r="61" spans="2:8" ht="45.75" customHeight="1" x14ac:dyDescent="0.2">
      <c r="B61" s="129"/>
      <c r="C61" s="1203" t="s">
        <v>564</v>
      </c>
      <c r="D61" s="1204"/>
      <c r="E61" s="1205"/>
      <c r="F61" s="130">
        <v>10</v>
      </c>
      <c r="G61" s="130">
        <v>0</v>
      </c>
      <c r="H61" s="131">
        <v>1</v>
      </c>
    </row>
    <row r="62" spans="2:8" ht="45.75" customHeight="1" thickBot="1" x14ac:dyDescent="0.25">
      <c r="B62" s="132"/>
      <c r="C62" s="1206"/>
      <c r="D62" s="1207"/>
      <c r="E62" s="1208"/>
      <c r="F62" s="133"/>
      <c r="G62" s="133"/>
      <c r="H62" s="134"/>
    </row>
    <row r="63" spans="2:8" ht="52.5" customHeight="1" thickBot="1" x14ac:dyDescent="0.25">
      <c r="B63" s="135"/>
      <c r="C63" s="1209" t="s">
        <v>49</v>
      </c>
      <c r="D63" s="1209"/>
      <c r="E63" s="1210"/>
      <c r="F63" s="136">
        <v>1398</v>
      </c>
      <c r="G63" s="136">
        <v>1627</v>
      </c>
      <c r="H63" s="137">
        <v>1754</v>
      </c>
    </row>
    <row r="64" spans="2:8" ht="13.2" x14ac:dyDescent="0.2"/>
  </sheetData>
  <sheetProtection algorithmName="SHA-512" hashValue="0Wa7ecmvO/C6UR445r74eadgXVGh3d69CxoZCt3OlkK6ivn0x+PfRW/y94v/cBR14MSszWL1e68fTEfQbfnnhA==" saltValue="YmHnZ9LzKoVF5qxV1/A7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527</v>
      </c>
      <c r="G2" s="151"/>
      <c r="H2" s="152"/>
    </row>
    <row r="3" spans="1:8" x14ac:dyDescent="0.2">
      <c r="A3" s="148" t="s">
        <v>520</v>
      </c>
      <c r="B3" s="153"/>
      <c r="C3" s="154"/>
      <c r="D3" s="155">
        <v>115179</v>
      </c>
      <c r="E3" s="156"/>
      <c r="F3" s="157">
        <v>126262</v>
      </c>
      <c r="G3" s="158"/>
      <c r="H3" s="159"/>
    </row>
    <row r="4" spans="1:8" x14ac:dyDescent="0.2">
      <c r="A4" s="160"/>
      <c r="B4" s="161"/>
      <c r="C4" s="162"/>
      <c r="D4" s="163">
        <v>83907</v>
      </c>
      <c r="E4" s="164"/>
      <c r="F4" s="165">
        <v>56769</v>
      </c>
      <c r="G4" s="166"/>
      <c r="H4" s="167"/>
    </row>
    <row r="5" spans="1:8" x14ac:dyDescent="0.2">
      <c r="A5" s="148" t="s">
        <v>522</v>
      </c>
      <c r="B5" s="153"/>
      <c r="C5" s="154"/>
      <c r="D5" s="155">
        <v>99204</v>
      </c>
      <c r="E5" s="156"/>
      <c r="F5" s="157">
        <v>126525</v>
      </c>
      <c r="G5" s="158"/>
      <c r="H5" s="159"/>
    </row>
    <row r="6" spans="1:8" x14ac:dyDescent="0.2">
      <c r="A6" s="160"/>
      <c r="B6" s="161"/>
      <c r="C6" s="162"/>
      <c r="D6" s="163">
        <v>26063</v>
      </c>
      <c r="E6" s="164"/>
      <c r="F6" s="165">
        <v>67052</v>
      </c>
      <c r="G6" s="166"/>
      <c r="H6" s="167"/>
    </row>
    <row r="7" spans="1:8" x14ac:dyDescent="0.2">
      <c r="A7" s="148" t="s">
        <v>523</v>
      </c>
      <c r="B7" s="153"/>
      <c r="C7" s="154"/>
      <c r="D7" s="155">
        <v>61736</v>
      </c>
      <c r="E7" s="156"/>
      <c r="F7" s="157">
        <v>122054</v>
      </c>
      <c r="G7" s="158"/>
      <c r="H7" s="159"/>
    </row>
    <row r="8" spans="1:8" x14ac:dyDescent="0.2">
      <c r="A8" s="160"/>
      <c r="B8" s="161"/>
      <c r="C8" s="162"/>
      <c r="D8" s="163">
        <v>28003</v>
      </c>
      <c r="E8" s="164"/>
      <c r="F8" s="165">
        <v>68298</v>
      </c>
      <c r="G8" s="166"/>
      <c r="H8" s="167"/>
    </row>
    <row r="9" spans="1:8" x14ac:dyDescent="0.2">
      <c r="A9" s="148" t="s">
        <v>524</v>
      </c>
      <c r="B9" s="153"/>
      <c r="C9" s="154"/>
      <c r="D9" s="155">
        <v>100681</v>
      </c>
      <c r="E9" s="156"/>
      <c r="F9" s="157">
        <v>111644</v>
      </c>
      <c r="G9" s="158"/>
      <c r="H9" s="159"/>
    </row>
    <row r="10" spans="1:8" x14ac:dyDescent="0.2">
      <c r="A10" s="160"/>
      <c r="B10" s="161"/>
      <c r="C10" s="162"/>
      <c r="D10" s="163">
        <v>52388</v>
      </c>
      <c r="E10" s="164"/>
      <c r="F10" s="165">
        <v>66606</v>
      </c>
      <c r="G10" s="166"/>
      <c r="H10" s="167"/>
    </row>
    <row r="11" spans="1:8" x14ac:dyDescent="0.2">
      <c r="A11" s="148" t="s">
        <v>525</v>
      </c>
      <c r="B11" s="153"/>
      <c r="C11" s="154"/>
      <c r="D11" s="155">
        <v>80245</v>
      </c>
      <c r="E11" s="156"/>
      <c r="F11" s="157">
        <v>127917</v>
      </c>
      <c r="G11" s="158"/>
      <c r="H11" s="159"/>
    </row>
    <row r="12" spans="1:8" x14ac:dyDescent="0.2">
      <c r="A12" s="160"/>
      <c r="B12" s="161"/>
      <c r="C12" s="168"/>
      <c r="D12" s="163">
        <v>33002</v>
      </c>
      <c r="E12" s="164"/>
      <c r="F12" s="165">
        <v>69746</v>
      </c>
      <c r="G12" s="166"/>
      <c r="H12" s="167"/>
    </row>
    <row r="13" spans="1:8" x14ac:dyDescent="0.2">
      <c r="A13" s="148"/>
      <c r="B13" s="153"/>
      <c r="C13" s="169"/>
      <c r="D13" s="170">
        <v>91409</v>
      </c>
      <c r="E13" s="171"/>
      <c r="F13" s="172">
        <v>122880</v>
      </c>
      <c r="G13" s="173"/>
      <c r="H13" s="159"/>
    </row>
    <row r="14" spans="1:8" x14ac:dyDescent="0.2">
      <c r="A14" s="160"/>
      <c r="B14" s="161"/>
      <c r="C14" s="162"/>
      <c r="D14" s="163">
        <v>44673</v>
      </c>
      <c r="E14" s="164"/>
      <c r="F14" s="165">
        <v>65694</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2.69</v>
      </c>
      <c r="C19" s="174">
        <f>ROUND(VALUE(SUBSTITUTE(実質収支比率等に係る経年分析!G$48,"▲","-")),2)</f>
        <v>7.26</v>
      </c>
      <c r="D19" s="174">
        <f>ROUND(VALUE(SUBSTITUTE(実質収支比率等に係る経年分析!H$48,"▲","-")),2)</f>
        <v>10.37</v>
      </c>
      <c r="E19" s="174">
        <f>ROUND(VALUE(SUBSTITUTE(実質収支比率等に係る経年分析!I$48,"▲","-")),2)</f>
        <v>6.97</v>
      </c>
      <c r="F19" s="174">
        <f>ROUND(VALUE(SUBSTITUTE(実質収支比率等に係る経年分析!J$48,"▲","-")),2)</f>
        <v>4.1399999999999997</v>
      </c>
    </row>
    <row r="20" spans="1:11" x14ac:dyDescent="0.2">
      <c r="A20" s="174" t="s">
        <v>53</v>
      </c>
      <c r="B20" s="174">
        <f>ROUND(VALUE(SUBSTITUTE(実質収支比率等に係る経年分析!F$47,"▲","-")),2)</f>
        <v>32.9</v>
      </c>
      <c r="C20" s="174">
        <f>ROUND(VALUE(SUBSTITUTE(実質収支比率等に係る経年分析!G$47,"▲","-")),2)</f>
        <v>36.880000000000003</v>
      </c>
      <c r="D20" s="174">
        <f>ROUND(VALUE(SUBSTITUTE(実質収支比率等に係る経年分析!H$47,"▲","-")),2)</f>
        <v>47.41</v>
      </c>
      <c r="E20" s="174">
        <f>ROUND(VALUE(SUBSTITUTE(実質収支比率等に係る経年分析!I$47,"▲","-")),2)</f>
        <v>56.68</v>
      </c>
      <c r="F20" s="174">
        <f>ROUND(VALUE(SUBSTITUTE(実質収支比率等に係る経年分析!J$47,"▲","-")),2)</f>
        <v>59.75</v>
      </c>
    </row>
    <row r="21" spans="1:11" x14ac:dyDescent="0.2">
      <c r="A21" s="174" t="s">
        <v>54</v>
      </c>
      <c r="B21" s="174">
        <f>IF(ISNUMBER(VALUE(SUBSTITUTE(実質収支比率等に係る経年分析!F$49,"▲","-"))),ROUND(VALUE(SUBSTITUTE(実質収支比率等に係る経年分析!F$49,"▲","-")),2),NA())</f>
        <v>-3.93</v>
      </c>
      <c r="C21" s="174">
        <f>IF(ISNUMBER(VALUE(SUBSTITUTE(実質収支比率等に係る経年分析!G$49,"▲","-"))),ROUND(VALUE(SUBSTITUTE(実質収支比率等に係る経年分析!G$49,"▲","-")),2),NA())</f>
        <v>9.36</v>
      </c>
      <c r="D21" s="174">
        <f>IF(ISNUMBER(VALUE(SUBSTITUTE(実質収支比率等に係る経年分析!H$49,"▲","-"))),ROUND(VALUE(SUBSTITUTE(実質収支比率等に係る経年分析!H$49,"▲","-")),2),NA())</f>
        <v>13.71</v>
      </c>
      <c r="E21" s="174">
        <f>IF(ISNUMBER(VALUE(SUBSTITUTE(実質収支比率等に係る経年分析!I$49,"▲","-"))),ROUND(VALUE(SUBSTITUTE(実質収支比率等に係る経年分析!I$49,"▲","-")),2),NA())</f>
        <v>-0.63</v>
      </c>
      <c r="F21" s="174">
        <f>IF(ISNUMBER(VALUE(SUBSTITUTE(実質収支比率等に係る経年分析!J$49,"▲","-"))),ROUND(VALUE(SUBSTITUTE(実質収支比率等に係る経年分析!J$49,"▲","-")),2),NA())</f>
        <v>-2.74</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漁業集落環境整備事業特別会計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0.03</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1.04</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公共下水道事業特別会計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0.04</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1.81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介護保険特別会計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0.81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0.59</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1.26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3.07</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2">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2.13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1.84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1.55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0.93</v>
      </c>
    </row>
    <row r="33" spans="1:16" x14ac:dyDescent="0.2">
      <c r="A33" s="175" t="str">
        <f>IF(連結実質赤字比率に係る赤字・黒字の構成分析!C$37="",NA(),連結実質赤字比率に係る赤字・黒字の構成分析!C$37)</f>
        <v>後期高齢者医療特別会計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1.87</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2.69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7.26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10.37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6.96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4.0999999999999996</v>
      </c>
    </row>
    <row r="35" spans="1:16" x14ac:dyDescent="0.2">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#VALUE!</v>
      </c>
      <c r="E35" s="175" t="e">
        <f>IF(ROUND(VALUE(SUBSTITUTE(連結実質赤字比率に係る赤字・黒字の構成分析!G$35,"▲", "-")), 2) &gt;= 0, ABS(ROUND(VALUE(SUBSTITUTE(連結実質赤字比率に係る赤字・黒字の構成分析!G$35,"▲", "-")), 2)), NA())</f>
        <v>#VALUE!</v>
      </c>
      <c r="F35" s="175" t="e">
        <f>IF(ROUND(VALUE(SUBSTITUTE(連結実質赤字比率に係る赤字・黒字の構成分析!H$35,"▲", "-")), 2) &lt; 0, ABS(ROUND(VALUE(SUBSTITUTE(連結実質赤字比率に係る赤字・黒字の構成分析!H$35,"▲", "-")), 2)), NA())</f>
        <v>#VALUE!</v>
      </c>
      <c r="G35" s="175" t="e">
        <f>IF(ROUND(VALUE(SUBSTITUTE(連結実質赤字比率に係る赤字・黒字の構成分析!H$35,"▲", "-")), 2) &gt;= 0, ABS(ROUND(VALUE(SUBSTITUTE(連結実質赤字比率に係る赤字・黒字の構成分析!H$35,"▲", "-")), 2)), NA())</f>
        <v>#VALUE!</v>
      </c>
      <c r="H35" s="175" t="e">
        <f>IF(ROUND(VALUE(SUBSTITUTE(連結実質赤字比率に係る赤字・黒字の構成分析!I$35,"▲", "-")), 2) &lt; 0, ABS(ROUND(VALUE(SUBSTITUTE(連結実質赤字比率に係る赤字・黒字の構成分析!I$35,"▲", "-")), 2)), NA())</f>
        <v>#VALUE!</v>
      </c>
      <c r="I35" s="175" t="e">
        <f>IF(ROUND(VALUE(SUBSTITUTE(連結実質赤字比率に係る赤字・黒字の構成分析!I$35,"▲", "-")), 2) &gt;= 0, ABS(ROUND(VALUE(SUBSTITUTE(連結実質赤字比率に係る赤字・黒字の構成分析!I$35,"▲", "-")), 2)), NA())</f>
        <v>#VALUE!</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7.3</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23.23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19.059999999999999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17.16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18.829999999999998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21.71</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467</v>
      </c>
      <c r="E42" s="176"/>
      <c r="F42" s="176"/>
      <c r="G42" s="176">
        <f>'実質公債費比率（分子）の構造'!L$52</f>
        <v>476</v>
      </c>
      <c r="H42" s="176"/>
      <c r="I42" s="176"/>
      <c r="J42" s="176">
        <f>'実質公債費比率（分子）の構造'!M$52</f>
        <v>478</v>
      </c>
      <c r="K42" s="176"/>
      <c r="L42" s="176"/>
      <c r="M42" s="176">
        <f>'実質公債費比率（分子）の構造'!N$52</f>
        <v>505</v>
      </c>
      <c r="N42" s="176"/>
      <c r="O42" s="176"/>
      <c r="P42" s="176">
        <f>'実質公債費比率（分子）の構造'!O$52</f>
        <v>498</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43</v>
      </c>
      <c r="C45" s="176"/>
      <c r="D45" s="176"/>
      <c r="E45" s="176">
        <f>'実質公債費比率（分子）の構造'!L$49</f>
        <v>40</v>
      </c>
      <c r="F45" s="176"/>
      <c r="G45" s="176"/>
      <c r="H45" s="176">
        <f>'実質公債費比率（分子）の構造'!M$49</f>
        <v>28</v>
      </c>
      <c r="I45" s="176"/>
      <c r="J45" s="176"/>
      <c r="K45" s="176">
        <f>'実質公債費比率（分子）の構造'!N$49</f>
        <v>32</v>
      </c>
      <c r="L45" s="176"/>
      <c r="M45" s="176"/>
      <c r="N45" s="176">
        <f>'実質公債費比率（分子）の構造'!O$49</f>
        <v>45</v>
      </c>
      <c r="O45" s="176"/>
      <c r="P45" s="176"/>
    </row>
    <row r="46" spans="1:16" x14ac:dyDescent="0.2">
      <c r="A46" s="176" t="s">
        <v>64</v>
      </c>
      <c r="B46" s="176">
        <f>'実質公債費比率（分子）の構造'!K$48</f>
        <v>266</v>
      </c>
      <c r="C46" s="176"/>
      <c r="D46" s="176"/>
      <c r="E46" s="176">
        <f>'実質公債費比率（分子）の構造'!L$48</f>
        <v>263</v>
      </c>
      <c r="F46" s="176"/>
      <c r="G46" s="176"/>
      <c r="H46" s="176">
        <f>'実質公債費比率（分子）の構造'!M$48</f>
        <v>284</v>
      </c>
      <c r="I46" s="176"/>
      <c r="J46" s="176"/>
      <c r="K46" s="176">
        <f>'実質公債費比率（分子）の構造'!N$48</f>
        <v>307</v>
      </c>
      <c r="L46" s="176"/>
      <c r="M46" s="176"/>
      <c r="N46" s="176">
        <f>'実質公債費比率（分子）の構造'!O$48</f>
        <v>282</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406</v>
      </c>
      <c r="C49" s="176"/>
      <c r="D49" s="176"/>
      <c r="E49" s="176">
        <f>'実質公債費比率（分子）の構造'!L$45</f>
        <v>429</v>
      </c>
      <c r="F49" s="176"/>
      <c r="G49" s="176"/>
      <c r="H49" s="176">
        <f>'実質公債費比率（分子）の構造'!M$45</f>
        <v>446</v>
      </c>
      <c r="I49" s="176"/>
      <c r="J49" s="176"/>
      <c r="K49" s="176">
        <f>'実質公債費比率（分子）の構造'!N$45</f>
        <v>481</v>
      </c>
      <c r="L49" s="176"/>
      <c r="M49" s="176"/>
      <c r="N49" s="176">
        <f>'実質公債費比率（分子）の構造'!O$45</f>
        <v>487</v>
      </c>
      <c r="O49" s="176"/>
      <c r="P49" s="176"/>
    </row>
    <row r="50" spans="1:16" x14ac:dyDescent="0.2">
      <c r="A50" s="176" t="s">
        <v>67</v>
      </c>
      <c r="B50" s="176" t="e">
        <f>NA()</f>
        <v>#N/A</v>
      </c>
      <c r="C50" s="176">
        <f>IF(ISNUMBER('実質公債費比率（分子）の構造'!K$53),'実質公債費比率（分子）の構造'!K$53,NA())</f>
        <v>248</v>
      </c>
      <c r="D50" s="176" t="e">
        <f>NA()</f>
        <v>#N/A</v>
      </c>
      <c r="E50" s="176" t="e">
        <f>NA()</f>
        <v>#N/A</v>
      </c>
      <c r="F50" s="176">
        <f>IF(ISNUMBER('実質公債費比率（分子）の構造'!L$53),'実質公債費比率（分子）の構造'!L$53,NA())</f>
        <v>256</v>
      </c>
      <c r="G50" s="176" t="e">
        <f>NA()</f>
        <v>#N/A</v>
      </c>
      <c r="H50" s="176" t="e">
        <f>NA()</f>
        <v>#N/A</v>
      </c>
      <c r="I50" s="176">
        <f>IF(ISNUMBER('実質公債費比率（分子）の構造'!M$53),'実質公債費比率（分子）の構造'!M$53,NA())</f>
        <v>280</v>
      </c>
      <c r="J50" s="176" t="e">
        <f>NA()</f>
        <v>#N/A</v>
      </c>
      <c r="K50" s="176" t="e">
        <f>NA()</f>
        <v>#N/A</v>
      </c>
      <c r="L50" s="176">
        <f>IF(ISNUMBER('実質公債費比率（分子）の構造'!N$53),'実質公債費比率（分子）の構造'!N$53,NA())</f>
        <v>315</v>
      </c>
      <c r="M50" s="176" t="e">
        <f>NA()</f>
        <v>#N/A</v>
      </c>
      <c r="N50" s="176" t="e">
        <f>NA()</f>
        <v>#N/A</v>
      </c>
      <c r="O50" s="176">
        <f>IF(ISNUMBER('実質公債費比率（分子）の構造'!O$53),'実質公債費比率（分子）の構造'!O$53,NA())</f>
        <v>316</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5392</v>
      </c>
      <c r="E56" s="175"/>
      <c r="F56" s="175"/>
      <c r="G56" s="175">
        <f>'将来負担比率（分子）の構造'!J$52</f>
        <v>5316</v>
      </c>
      <c r="H56" s="175"/>
      <c r="I56" s="175"/>
      <c r="J56" s="175">
        <f>'将来負担比率（分子）の構造'!K$52</f>
        <v>5195</v>
      </c>
      <c r="K56" s="175"/>
      <c r="L56" s="175"/>
      <c r="M56" s="175">
        <f>'将来負担比率（分子）の構造'!L$52</f>
        <v>5053</v>
      </c>
      <c r="N56" s="175"/>
      <c r="O56" s="175"/>
      <c r="P56" s="175">
        <f>'将来負担比率（分子）の構造'!M$52</f>
        <v>4855</v>
      </c>
    </row>
    <row r="57" spans="1:16" x14ac:dyDescent="0.2">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41</v>
      </c>
      <c r="B58" s="175"/>
      <c r="C58" s="175"/>
      <c r="D58" s="175">
        <f>'将来負担比率（分子）の構造'!I$50</f>
        <v>915</v>
      </c>
      <c r="E58" s="175"/>
      <c r="F58" s="175"/>
      <c r="G58" s="175">
        <f>'将来負担比率（分子）の構造'!J$50</f>
        <v>1096</v>
      </c>
      <c r="H58" s="175"/>
      <c r="I58" s="175"/>
      <c r="J58" s="175">
        <f>'将来負担比率（分子）の構造'!K$50</f>
        <v>1487</v>
      </c>
      <c r="K58" s="175"/>
      <c r="L58" s="175"/>
      <c r="M58" s="175">
        <f>'将来負担比率（分子）の構造'!L$50</f>
        <v>1716</v>
      </c>
      <c r="N58" s="175"/>
      <c r="O58" s="175"/>
      <c r="P58" s="175">
        <f>'将来負担比率（分子）の構造'!M$50</f>
        <v>1836</v>
      </c>
    </row>
    <row r="59" spans="1:16" x14ac:dyDescent="0.2">
      <c r="A59" s="175" t="s">
        <v>39</v>
      </c>
      <c r="B59" s="175">
        <f>'将来負担比率（分子）の構造'!I$49</f>
        <v>50</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536</v>
      </c>
      <c r="C62" s="175"/>
      <c r="D62" s="175"/>
      <c r="E62" s="175">
        <f>'将来負担比率（分子）の構造'!J$45</f>
        <v>544</v>
      </c>
      <c r="F62" s="175"/>
      <c r="G62" s="175"/>
      <c r="H62" s="175">
        <f>'将来負担比率（分子）の構造'!K$45</f>
        <v>517</v>
      </c>
      <c r="I62" s="175"/>
      <c r="J62" s="175"/>
      <c r="K62" s="175">
        <f>'将来負担比率（分子）の構造'!L$45</f>
        <v>512</v>
      </c>
      <c r="L62" s="175"/>
      <c r="M62" s="175"/>
      <c r="N62" s="175">
        <f>'将来負担比率（分子）の構造'!M$45</f>
        <v>514</v>
      </c>
      <c r="O62" s="175"/>
      <c r="P62" s="175"/>
    </row>
    <row r="63" spans="1:16" x14ac:dyDescent="0.2">
      <c r="A63" s="175" t="s">
        <v>34</v>
      </c>
      <c r="B63" s="175">
        <f>'将来負担比率（分子）の構造'!I$44</f>
        <v>428</v>
      </c>
      <c r="C63" s="175"/>
      <c r="D63" s="175"/>
      <c r="E63" s="175">
        <f>'将来負担比率（分子）の構造'!J$44</f>
        <v>418</v>
      </c>
      <c r="F63" s="175"/>
      <c r="G63" s="175"/>
      <c r="H63" s="175">
        <f>'将来負担比率（分子）の構造'!K$44</f>
        <v>590</v>
      </c>
      <c r="I63" s="175"/>
      <c r="J63" s="175"/>
      <c r="K63" s="175">
        <f>'将来負担比率（分子）の構造'!L$44</f>
        <v>659</v>
      </c>
      <c r="L63" s="175"/>
      <c r="M63" s="175"/>
      <c r="N63" s="175">
        <f>'将来負担比率（分子）の構造'!M$44</f>
        <v>689</v>
      </c>
      <c r="O63" s="175"/>
      <c r="P63" s="175"/>
    </row>
    <row r="64" spans="1:16" x14ac:dyDescent="0.2">
      <c r="A64" s="175" t="s">
        <v>33</v>
      </c>
      <c r="B64" s="175">
        <f>'将来負担比率（分子）の構造'!I$43</f>
        <v>4695</v>
      </c>
      <c r="C64" s="175"/>
      <c r="D64" s="175"/>
      <c r="E64" s="175">
        <f>'将来負担比率（分子）の構造'!J$43</f>
        <v>4689</v>
      </c>
      <c r="F64" s="175"/>
      <c r="G64" s="175"/>
      <c r="H64" s="175">
        <f>'将来負担比率（分子）の構造'!K$43</f>
        <v>4676</v>
      </c>
      <c r="I64" s="175"/>
      <c r="J64" s="175"/>
      <c r="K64" s="175">
        <f>'将来負担比率（分子）の構造'!L$43</f>
        <v>4625</v>
      </c>
      <c r="L64" s="175"/>
      <c r="M64" s="175"/>
      <c r="N64" s="175">
        <f>'将来負担比率（分子）の構造'!M$43</f>
        <v>4393</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4638</v>
      </c>
      <c r="C66" s="175"/>
      <c r="D66" s="175"/>
      <c r="E66" s="175">
        <f>'将来負担比率（分子）の構造'!J$41</f>
        <v>4570</v>
      </c>
      <c r="F66" s="175"/>
      <c r="G66" s="175"/>
      <c r="H66" s="175">
        <f>'将来負担比率（分子）の構造'!K$41</f>
        <v>4412</v>
      </c>
      <c r="I66" s="175"/>
      <c r="J66" s="175"/>
      <c r="K66" s="175">
        <f>'将来負担比率（分子）の構造'!L$41</f>
        <v>4275</v>
      </c>
      <c r="L66" s="175"/>
      <c r="M66" s="175"/>
      <c r="N66" s="175">
        <f>'将来負担比率（分子）の構造'!M$41</f>
        <v>4135</v>
      </c>
      <c r="O66" s="175"/>
      <c r="P66" s="175"/>
    </row>
    <row r="67" spans="1:16" x14ac:dyDescent="0.2">
      <c r="A67" s="175" t="s">
        <v>71</v>
      </c>
      <c r="B67" s="175" t="e">
        <f>NA()</f>
        <v>#N/A</v>
      </c>
      <c r="C67" s="175">
        <f>IF(ISNUMBER('将来負担比率（分子）の構造'!I$53), IF('将来負担比率（分子）の構造'!I$53 &lt; 0, 0, '将来負担比率（分子）の構造'!I$53), NA())</f>
        <v>4040</v>
      </c>
      <c r="D67" s="175" t="e">
        <f>NA()</f>
        <v>#N/A</v>
      </c>
      <c r="E67" s="175" t="e">
        <f>NA()</f>
        <v>#N/A</v>
      </c>
      <c r="F67" s="175">
        <f>IF(ISNUMBER('将来負担比率（分子）の構造'!J$53), IF('将来負担比率（分子）の構造'!J$53 &lt; 0, 0, '将来負担比率（分子）の構造'!J$53), NA())</f>
        <v>3808</v>
      </c>
      <c r="G67" s="175" t="e">
        <f>NA()</f>
        <v>#N/A</v>
      </c>
      <c r="H67" s="175" t="e">
        <f>NA()</f>
        <v>#N/A</v>
      </c>
      <c r="I67" s="175">
        <f>IF(ISNUMBER('将来負担比率（分子）の構造'!K$53), IF('将来負担比率（分子）の構造'!K$53 &lt; 0, 0, '将来負担比率（分子）の構造'!K$53), NA())</f>
        <v>3513</v>
      </c>
      <c r="J67" s="175" t="e">
        <f>NA()</f>
        <v>#N/A</v>
      </c>
      <c r="K67" s="175" t="e">
        <f>NA()</f>
        <v>#N/A</v>
      </c>
      <c r="L67" s="175">
        <f>IF(ISNUMBER('将来負担比率（分子）の構造'!L$53), IF('将来負担比率（分子）の構造'!L$53 &lt; 0, 0, '将来負担比率（分子）の構造'!L$53), NA())</f>
        <v>3302</v>
      </c>
      <c r="M67" s="175" t="e">
        <f>NA()</f>
        <v>#N/A</v>
      </c>
      <c r="N67" s="175" t="e">
        <f>NA()</f>
        <v>#N/A</v>
      </c>
      <c r="O67" s="175">
        <f>IF(ISNUMBER('将来負担比率（分子）の構造'!M$53), IF('将来負担比率（分子）の構造'!M$53 &lt; 0, 0, '将来負担比率（分子）の構造'!M$53), NA())</f>
        <v>3039</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1336</v>
      </c>
      <c r="C72" s="179">
        <f>基金残高に係る経年分析!G55</f>
        <v>1568</v>
      </c>
      <c r="D72" s="179">
        <f>基金残高に係る経年分析!H55</f>
        <v>1669</v>
      </c>
    </row>
    <row r="73" spans="1:16" x14ac:dyDescent="0.2">
      <c r="A73" s="178" t="s">
        <v>74</v>
      </c>
      <c r="B73" s="179">
        <f>基金残高に係る経年分析!F56</f>
        <v>1</v>
      </c>
      <c r="C73" s="179">
        <f>基金残高に係る経年分析!G56</f>
        <v>1</v>
      </c>
      <c r="D73" s="179">
        <f>基金残高に係る経年分析!H56</f>
        <v>12</v>
      </c>
    </row>
    <row r="74" spans="1:16" x14ac:dyDescent="0.2">
      <c r="A74" s="178" t="s">
        <v>75</v>
      </c>
      <c r="B74" s="179">
        <f>基金残高に係る経年分析!F57</f>
        <v>62</v>
      </c>
      <c r="C74" s="179">
        <f>基金残高に係る経年分析!G57</f>
        <v>58</v>
      </c>
      <c r="D74" s="179">
        <f>基金残高に係る経年分析!H57</f>
        <v>73</v>
      </c>
    </row>
  </sheetData>
  <sheetProtection algorithmName="SHA-512" hashValue="Dh+jDqtHm6a0+QhCO3qHHfREW/n6XhrBO2Y/zqQSo1yqNq5wEYVB9LsUo7qDTb2kmFM4d2YPuXWRE1FzvOrxTQ==" saltValue="Vim7ldwisR75vOPk5CRRr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2025-03-13T06:06:10Z</cp:lastPrinted>
  <dcterms:created xsi:type="dcterms:W3CDTF">2025-02-19T03:56:08Z</dcterms:created>
  <dcterms:modified xsi:type="dcterms:W3CDTF">2025-03-13T06:12:20Z</dcterms:modified>
  <cp:category/>
</cp:coreProperties>
</file>