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2102053\Desktop\公営企業に係る経営比較分析表（令和５年度決算）の分析等について\19_由良町\"/>
    </mc:Choice>
  </mc:AlternateContent>
  <xr:revisionPtr revIDLastSave="0" documentId="13_ncr:1_{C177DD0F-AFCE-44F1-B2CF-01AD63F7E8F3}" xr6:coauthVersionLast="36" xr6:coauthVersionMax="36" xr10:uidLastSave="{00000000-0000-0000-0000-000000000000}"/>
  <workbookProtection workbookAlgorithmName="SHA-512" workbookHashValue="ohxeKPU/c01IYgRLmbzDoG1fea+9Gtuv/76piFh13ja5d8CVYeer/bGbNYiMs/lWHNZVaYd8y9OVu5GOwdLXXA==" workbookSaltValue="emYId9kphpzn/07V/j84HA==" workbookSpinCount="100000" lockStructure="1"/>
  <bookViews>
    <workbookView xWindow="0" yWindow="0" windowWidth="23040" windowHeight="921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H85" i="4"/>
  <c r="AL10" i="4"/>
  <c r="W10" i="4"/>
  <c r="I10" i="4"/>
  <c r="BB8" i="4"/>
  <c r="AT8" i="4"/>
  <c r="AL8" i="4"/>
  <c r="W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<sst xmlns="http://schemas.openxmlformats.org/spreadsheetml/2006/main" count="228" uniqueCount="114">
  <si>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</si>
  <si>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</si>
  <si>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</si>
  <si>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</si>
  <si>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</si>
  <si>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</si>
  <si>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</si>
  <si>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</si>
  <si>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</si>
  <si>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</si>
  <si>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</si>
  <si>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</si>
  <si>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</si>
  <si>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</si>
  <si>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</si>
  <si>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</si>
  <si>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</si>
  <si>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</si>
  <si>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</si>
  <si>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</si>
  <si>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</si>
  <si>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</si>
  <si>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</si>
  <si>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</si>
  <si>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</si>
  <si>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</si>
  <si>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</si>
  <si>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</si>
  <si>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</si>
  <si>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</si>
  <si>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</si>
  <si>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</si>
  <si>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</si>
  <si>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</si>
  <si>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</si>
  <si>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</si>
  <si>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</si>
  <si>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</si>
  <si>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</si>
  <si>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</si>
  <si>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</si>
  <si>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</si>
  <si>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</si>
  <si>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</si>
  <si>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</si>
  <si>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</si>
  <si>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</si>
  <si>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</si>
  <si>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</si>
  <si>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</si>
  <si>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</si>
  <si>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</si>
  <si>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</si>
  <si>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</si>
  <si>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</si>
  <si>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</si>
  <si>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</si>
  <si>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</si>
  <si>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</si>
  <si>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</si>
  <si>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</si>
  <si>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</si>
  <si>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</si>
  <si>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</si>
  <si>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</si>
  <si>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</si>
  <si>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</si>
  <si>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</si>
  <si>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</si>
  <si>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</si>
  <si>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</si>
  <si>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</si>
  <si>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</si>
  <si>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</si>
  <si>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</si>
  <si>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</si>
  <si>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</si>
  <si>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</si>
  <si>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</si>
  <si>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</si>
  <si>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</si>
  <si>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</si>
  <si>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</si>
  <si>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</si>
  <si>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</si>
  <si>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</si>
  <si>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</si>
  <si>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</si>
  <si>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</si>
  <si>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</si>
  <si>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</si>
  <si>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</si>
  <si>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</si>
  <si>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</si>
  <si>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</si>
  <si>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</si>
  <si>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</si>
  <si>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</si>
  <si>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</si>
  <si>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</si>
  <si>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</si>
  <si>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</si>
  <si>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</si>
  <si>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</si>
  <si>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</si>
  <si>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</si>
  <si>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</si>
  <si>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</si>
  <si>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</si>
  <si>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</si>
  <si>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</si>
  <si>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昭和４０年代後半に建設した管路が耐用年数を超過し老朽化が進んでいるが、更新投資も随時行い、適正に修繕を行うなど管路の長寿命化を図っていく。</t>
    <phoneticPr fontId="4"/>
  </si>
  <si>
    <t>　人口減少に伴う給水収益の減、施設等の修繕費用増加などを見込み、利益剰余金を計画的に利益積立金へ積立て、将来にわたり経営の安定化を図っていく。</t>
    <phoneticPr fontId="4"/>
  </si>
  <si>
    <t>①経常収支比率
　経常費用を経常収益で賄えており健全であるが、昨年より低下しており平均を下回っている。
②累積欠損金比率
　営業活動による累積した損失はない。
③流動比率
　短期的な債務に対して支払う現金等がある。
④企業債残高対給水収益比率
　給水収益に対する企業債現在高は増加したものの平均値よりも低く、更新等新たな投資にも対応できる。
⑤料金回収率
　今年度指数悪化し、給水に係る費用が給水収益ではわずかに賄えていない。
⑥給水原価
　増加要因は、経常費用が増加した事による。そのため、類似団体平均値よりも高い数値であった。
⑦施設利用率
　施設利用率は、類似団体と比較して高い。ま
た、１日最大配水量にも対応でき問題はない。
⑧有収率
　配水量が給水収益となる割合が類似団体平均
値を上回っており、施設管理に無駄がないと考
えられる。</t>
    <rPh sb="140" eb="142">
      <t>ゾウカ</t>
    </rPh>
    <rPh sb="147" eb="150">
      <t>ヘイキンチコンネンドゲンショウ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</si>
</sst>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0.45</c:v>
                </c:pt>
                <c:pt idx="2">
                  <c:v>1.1399999999999999</c:v>
                </c:pt>
                <c:pt idx="3">
                  <c:v>12.89</c:v>
                </c:pt>
                <c:pt idx="4">
                  <c:v>1.98</c:v>
                </c:pt>
              </c:numCache>
            </c:numRef>
          </c:val>
          <c:extLst>
            <c:ext xmlns:c16="http://schemas.microsoft.com/office/drawing/2014/chart" uri="{C3380CC4-5D6E-409C-BE32-E72D297353CC}">
              <c16:uniqueId val="{00000000-0422-4F65-B0A7-DFD8AF86641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0422-4F65-B0A7-DFD8AF86641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56.75</c:v>
                </c:pt>
                <c:pt idx="1">
                  <c:v>57.81</c:v>
                </c:pt>
                <c:pt idx="2">
                  <c:v>52.78</c:v>
                </c:pt>
                <c:pt idx="3">
                  <c:v>54</c:v>
                </c:pt>
                <c:pt idx="4">
                  <c:v>51.41</c:v>
                </c:pt>
              </c:numCache>
            </c:numRef>
          </c:val>
          <c:extLst>
            <c:ext xmlns:c16="http://schemas.microsoft.com/office/drawing/2014/chart" uri="{C3380CC4-5D6E-409C-BE32-E72D297353CC}">
              <c16:uniqueId val="{00000000-8E62-4BC2-AB75-BE48CEBE86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8E62-4BC2-AB75-BE48CEBE86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88.16</c:v>
                </c:pt>
                <c:pt idx="1">
                  <c:v>88.67</c:v>
                </c:pt>
                <c:pt idx="2">
                  <c:v>92.84</c:v>
                </c:pt>
                <c:pt idx="3">
                  <c:v>92.06</c:v>
                </c:pt>
                <c:pt idx="4">
                  <c:v>90.69</c:v>
                </c:pt>
              </c:numCache>
            </c:numRef>
          </c:val>
          <c:extLst>
            <c:ext xmlns:c16="http://schemas.microsoft.com/office/drawing/2014/chart" uri="{C3380CC4-5D6E-409C-BE32-E72D297353CC}">
              <c16:uniqueId val="{00000000-0B5A-4FBE-AD90-124BC89AA8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0B5A-4FBE-AD90-124BC89AA8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111.34</c:v>
                </c:pt>
                <c:pt idx="1">
                  <c:v>117.9</c:v>
                </c:pt>
                <c:pt idx="2">
                  <c:v>101.72</c:v>
                </c:pt>
                <c:pt idx="3">
                  <c:v>115.31</c:v>
                </c:pt>
                <c:pt idx="4">
                  <c:v>102.38</c:v>
                </c:pt>
              </c:numCache>
            </c:numRef>
          </c:val>
          <c:extLst>
            <c:ext xmlns:c16="http://schemas.microsoft.com/office/drawing/2014/chart" uri="{C3380CC4-5D6E-409C-BE32-E72D297353CC}">
              <c16:uniqueId val="{00000000-6406-45D3-ADFE-189972CCE5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6406-45D3-ADFE-189972CCE5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41.39</c:v>
                </c:pt>
                <c:pt idx="1">
                  <c:v>40.83</c:v>
                </c:pt>
                <c:pt idx="2">
                  <c:v>41.99</c:v>
                </c:pt>
                <c:pt idx="3">
                  <c:v>40.049999999999997</c:v>
                </c:pt>
                <c:pt idx="4">
                  <c:v>35.49</c:v>
                </c:pt>
              </c:numCache>
            </c:numRef>
          </c:val>
          <c:extLst>
            <c:ext xmlns:c16="http://schemas.microsoft.com/office/drawing/2014/chart" uri="{C3380CC4-5D6E-409C-BE32-E72D297353CC}">
              <c16:uniqueId val="{00000000-58BE-47A4-86DF-DE03E659E6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8BE-47A4-86DF-DE03E659E6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43.28</c:v>
                </c:pt>
                <c:pt idx="1">
                  <c:v>43.69</c:v>
                </c:pt>
                <c:pt idx="2">
                  <c:v>42.79</c:v>
                </c:pt>
                <c:pt idx="3">
                  <c:v>27.85</c:v>
                </c:pt>
                <c:pt idx="4">
                  <c:v>40.96</c:v>
                </c:pt>
              </c:numCache>
            </c:numRef>
          </c:val>
          <c:extLst>
            <c:ext xmlns:c16="http://schemas.microsoft.com/office/drawing/2014/chart" uri="{C3380CC4-5D6E-409C-BE32-E72D297353CC}">
              <c16:uniqueId val="{00000000-9868-427C-B856-8D433772E4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9868-427C-B856-8D433772E4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5E-4B7D-9922-85D05B25E8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385E-4B7D-9922-85D05B25E8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1156.3</c:v>
                </c:pt>
                <c:pt idx="1">
                  <c:v>1917.44</c:v>
                </c:pt>
                <c:pt idx="2">
                  <c:v>858.29</c:v>
                </c:pt>
                <c:pt idx="3">
                  <c:v>2637.14</c:v>
                </c:pt>
                <c:pt idx="4">
                  <c:v>2197.88</c:v>
                </c:pt>
              </c:numCache>
            </c:numRef>
          </c:val>
          <c:extLst>
            <c:ext xmlns:c16="http://schemas.microsoft.com/office/drawing/2014/chart" uri="{C3380CC4-5D6E-409C-BE32-E72D297353CC}">
              <c16:uniqueId val="{00000000-1B3F-4D25-8D1D-8037BFEFAE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1B3F-4D25-8D1D-8037BFEFAE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102.88</c:v>
                </c:pt>
                <c:pt idx="1">
                  <c:v>105.96</c:v>
                </c:pt>
                <c:pt idx="2">
                  <c:v>130.69999999999999</c:v>
                </c:pt>
                <c:pt idx="3">
                  <c:v>203.73</c:v>
                </c:pt>
                <c:pt idx="4">
                  <c:v>362.78</c:v>
                </c:pt>
              </c:numCache>
            </c:numRef>
          </c:val>
          <c:extLst>
            <c:ext xmlns:c16="http://schemas.microsoft.com/office/drawing/2014/chart" uri="{C3380CC4-5D6E-409C-BE32-E72D297353CC}">
              <c16:uniqueId val="{00000000-47E0-4DDC-BEDE-CCAEE15DA9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47E0-4DDC-BEDE-CCAEE15DA9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107.71</c:v>
                </c:pt>
                <c:pt idx="1">
                  <c:v>105.55</c:v>
                </c:pt>
                <c:pt idx="2">
                  <c:v>99.14</c:v>
                </c:pt>
                <c:pt idx="3">
                  <c:v>113.1</c:v>
                </c:pt>
                <c:pt idx="4">
                  <c:v>99.92</c:v>
                </c:pt>
              </c:numCache>
            </c:numRef>
          </c:val>
          <c:extLst>
            <c:ext xmlns:c16="http://schemas.microsoft.com/office/drawing/2014/chart" uri="{C3380CC4-5D6E-409C-BE32-E72D297353CC}">
              <c16:uniqueId val="{00000000-EF73-4BA1-8B64-68BCF2E07F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EF73-4BA1-8B64-68BCF2E07F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233.28</c:v>
                </c:pt>
                <c:pt idx="1">
                  <c:v>217.54</c:v>
                </c:pt>
                <c:pt idx="2">
                  <c:v>248.66</c:v>
                </c:pt>
                <c:pt idx="3">
                  <c:v>224.58</c:v>
                </c:pt>
                <c:pt idx="4">
                  <c:v>256.79000000000002</c:v>
                </c:pt>
              </c:numCache>
            </c:numRef>
          </c:val>
          <c:extLst>
            <c:ext xmlns:c16="http://schemas.microsoft.com/office/drawing/2014/chart" uri="{C3380CC4-5D6E-409C-BE32-E72D297353CC}">
              <c16:uniqueId val="{00000000-9D96-40DC-984A-447E240F01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D96-40DC-984A-447E240F01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和歌山県　由良町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A8</v>
      </c>
      <c r="X8" s="69"/>
      <c r="Y8" s="69"/>
      <c r="Z8" s="69"/>
      <c r="AA8" s="69"/>
      <c r="AB8" s="69"/>
      <c r="AC8" s="69"/>
      <c r="AD8" s="69" t="str">
        <f>データ!$M$6</f>
        <v>非設置</v>
      </c>
      <c r="AE8" s="69"/>
      <c r="AF8" s="69"/>
      <c r="AG8" s="69"/>
      <c r="AH8" s="69"/>
      <c r="AI8" s="69"/>
      <c r="AJ8" s="69"/>
      <c r="AK8" s="2"/>
      <c r="AL8" s="52">
        <f>データ!$R$6</f>
        <v>5183</v>
      </c>
      <c r="AM8" s="52"/>
      <c r="AN8" s="52"/>
      <c r="AO8" s="52"/>
      <c r="AP8" s="52"/>
      <c r="AQ8" s="52"/>
      <c r="AR8" s="52"/>
      <c r="AS8" s="52"/>
      <c r="AT8" s="49">
        <f>データ!$S$6</f>
        <v>331.59</v>
      </c>
      <c r="AU8" s="50"/>
      <c r="AV8" s="50"/>
      <c r="AW8" s="50"/>
      <c r="AX8" s="50"/>
      <c r="AY8" s="50"/>
      <c r="AZ8" s="50"/>
      <c r="BA8" s="50"/>
      <c r="BB8" s="39">
        <f>データ!$T$6</f>
        <v>15.63</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2">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2">
      <c r="A10" s="2"/>
      <c r="B10" s="49" t="str">
        <f>データ!$N$6</f>
        <v>-</v>
      </c>
      <c r="C10" s="50"/>
      <c r="D10" s="50"/>
      <c r="E10" s="50"/>
      <c r="F10" s="50"/>
      <c r="G10" s="50"/>
      <c r="H10" s="50"/>
      <c r="I10" s="49">
        <f>データ!$O$6</f>
        <v>76.19</v>
      </c>
      <c r="J10" s="50"/>
      <c r="K10" s="50"/>
      <c r="L10" s="50"/>
      <c r="M10" s="50"/>
      <c r="N10" s="50"/>
      <c r="O10" s="51"/>
      <c r="P10" s="39">
        <f>データ!$P$6</f>
        <v>99.9</v>
      </c>
      <c r="Q10" s="39"/>
      <c r="R10" s="39"/>
      <c r="S10" s="39"/>
      <c r="T10" s="39"/>
      <c r="U10" s="39"/>
      <c r="V10" s="39"/>
      <c r="W10" s="52">
        <f>データ!$Q$6</f>
        <v>3976</v>
      </c>
      <c r="X10" s="52"/>
      <c r="Y10" s="52"/>
      <c r="Z10" s="52"/>
      <c r="AA10" s="52"/>
      <c r="AB10" s="52"/>
      <c r="AC10" s="52"/>
      <c r="AD10" s="2"/>
      <c r="AE10" s="2"/>
      <c r="AF10" s="2"/>
      <c r="AG10" s="2"/>
      <c r="AH10" s="2"/>
      <c r="AI10" s="2"/>
      <c r="AJ10" s="2"/>
      <c r="AK10" s="2"/>
      <c r="AL10" s="52">
        <f>データ!$U$6</f>
        <v>5139</v>
      </c>
      <c r="AM10" s="52"/>
      <c r="AN10" s="52"/>
      <c r="AO10" s="52"/>
      <c r="AP10" s="52"/>
      <c r="AQ10" s="52"/>
      <c r="AR10" s="52"/>
      <c r="AS10" s="52"/>
      <c r="AT10" s="49">
        <f>データ!$V$6</f>
        <v>29.18</v>
      </c>
      <c r="AU10" s="50"/>
      <c r="AV10" s="50"/>
      <c r="AW10" s="50"/>
      <c r="AX10" s="50"/>
      <c r="AY10" s="50"/>
      <c r="AZ10" s="50"/>
      <c r="BA10" s="50"/>
      <c r="BB10" s="39">
        <f>データ!$W$6</f>
        <v>176.11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2">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113</v>
      </c>
      <c r="BM16" s="84"/>
      <c r="BN16" s="84"/>
      <c r="BO16" s="84"/>
      <c r="BP16" s="84"/>
      <c r="BQ16" s="84"/>
      <c r="BR16" s="84"/>
      <c r="BS16" s="84"/>
      <c r="BT16" s="84"/>
      <c r="BU16" s="84"/>
      <c r="BV16" s="84"/>
      <c r="BW16" s="84"/>
      <c r="BX16" s="84"/>
      <c r="BY16" s="84"/>
      <c r="BZ16" s="8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2">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y9u/c2NStIlnUFfc0juYNla7axWugezqMJUYEaAzh2xvoY+glZcBZSCMKVvZyI3NhD4O1Bfu0vnJqS+6bX5qw==" saltValue="/Y8wLPP6Bx9y7rC1fFXg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303836</v>
      </c>
      <c r="D6" s="20">
        <f t="shared" si="3"/>
        <v>46</v>
      </c>
      <c r="E6" s="20">
        <f t="shared" si="3"/>
        <v>1</v>
      </c>
      <c r="F6" s="20">
        <f t="shared" si="3"/>
        <v>0</v>
      </c>
      <c r="G6" s="20">
        <f t="shared" si="3"/>
        <v>1</v>
      </c>
      <c r="H6" s="20" t="str">
        <f t="shared" si="3"/>
        <v>和歌山県　由良町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76.19</v>
      </c>
      <c r="P6" s="21">
        <f t="shared" si="3"/>
        <v>99.9</v>
      </c>
      <c r="Q6" s="21">
        <f t="shared" si="3"/>
        <v>3976</v>
      </c>
      <c r="R6" s="21">
        <f t="shared" si="3"/>
        <v>5183</v>
      </c>
      <c r="S6" s="21">
        <f t="shared" si="3"/>
        <v>331.59</v>
      </c>
      <c r="T6" s="21">
        <f t="shared" si="3"/>
        <v>15.63</v>
      </c>
      <c r="U6" s="21">
        <f t="shared" si="3"/>
        <v>5139</v>
      </c>
      <c r="V6" s="21">
        <f t="shared" si="3"/>
        <v>29.18</v>
      </c>
      <c r="W6" s="21">
        <f t="shared" si="3"/>
        <v>176.11</v>
      </c>
      <c r="X6" s="22">
        <f>IF(X7="",NA(),X7)</f>
        <v>111.34</v>
      </c>
      <c r="Y6" s="22">
        <f t="shared" ref="Y6:AG6" si="4">IF(Y7="",NA(),Y7)</f>
        <v>117.9</v>
      </c>
      <c r="Z6" s="22">
        <f t="shared" si="4"/>
        <v>101.72</v>
      </c>
      <c r="AA6" s="22">
        <f t="shared" si="4"/>
        <v>115.31</v>
      </c>
      <c r="AB6" s="22">
        <f t="shared" si="4"/>
        <v>102.38</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1156.3</v>
      </c>
      <c r="AU6" s="22">
        <f t="shared" ref="AU6:BC6" si="6">IF(AU7="",NA(),AU7)</f>
        <v>1917.44</v>
      </c>
      <c r="AV6" s="22">
        <f t="shared" si="6"/>
        <v>858.29</v>
      </c>
      <c r="AW6" s="22">
        <f t="shared" si="6"/>
        <v>2637.14</v>
      </c>
      <c r="AX6" s="22">
        <f t="shared" si="6"/>
        <v>2197.88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102.88</v>
      </c>
      <c r="BF6" s="22">
        <f t="shared" ref="BF6:BN6" si="7">IF(BF7="",NA(),BF7)</f>
        <v>105.96</v>
      </c>
      <c r="BG6" s="22">
        <f t="shared" si="7"/>
        <v>130.69999999999999</v>
      </c>
      <c r="BH6" s="22">
        <f t="shared" si="7"/>
        <v>203.73</v>
      </c>
      <c r="BI6" s="22">
        <f t="shared" si="7"/>
        <v>362.78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107.71</v>
      </c>
      <c r="BQ6" s="22">
        <f t="shared" ref="BQ6:BY6" si="8">IF(BQ7="",NA(),BQ7)</f>
        <v>105.55</v>
      </c>
      <c r="BR6" s="22">
        <f t="shared" si="8"/>
        <v>99.14</v>
      </c>
      <c r="BS6" s="22">
        <f t="shared" si="8"/>
        <v>113.1</v>
      </c>
      <c r="BT6" s="22">
        <f t="shared" si="8"/>
        <v>99.92</v>
      </c>
      <c r="BU6" s="22">
        <f t="shared" si="8"/>
        <v>87.11</v>
      </c>
      <c r="BV6" s="22">
        <f t="shared" si="8"/>
        <v>82.78</v>
      </c>
      <c r="BW6" s="22">
        <f t="shared" si="8"/>
        <v>84.82</v>
      </c>
      <c r="BX6" s="22">
        <f t="shared" si="8"/>
        <v>82.29</v>
      </c>
      <c r="BY6" s="22">
        <f t="shared" si="8"/>
        <v>84.16</v>
      </c>
      <c r="BZ6" s="21" t="str">
        <f>IF(BZ7="","",IF(BZ7="-","【-】","【"&amp;SUBSTITUTE(TEXT(BZ7,"#,##0.00"),"-","△")&amp;"】"))</f>
        <v>【97.82】</v>
      </c>
      <c r="CA6" s="22">
        <f>IF(CA7="",NA(),CA7)</f>
        <v>233.28</v>
      </c>
      <c r="CB6" s="22">
        <f t="shared" ref="CB6:CJ6" si="9">IF(CB7="",NA(),CB7)</f>
        <v>217.54</v>
      </c>
      <c r="CC6" s="22">
        <f t="shared" si="9"/>
        <v>248.66</v>
      </c>
      <c r="CD6" s="22">
        <f t="shared" si="9"/>
        <v>224.58</v>
      </c>
      <c r="CE6" s="22">
        <f t="shared" si="9"/>
        <v>256.79000000000002</v>
      </c>
      <c r="CF6" s="22">
        <f t="shared" si="9"/>
        <v>223.98</v>
      </c>
      <c r="CG6" s="22">
        <f t="shared" si="9"/>
        <v>225.09</v>
      </c>
      <c r="CH6" s="22">
        <f t="shared" si="9"/>
        <v>224.82</v>
      </c>
      <c r="CI6" s="22">
        <f t="shared" si="9"/>
        <v>230.85</v>
      </c>
      <c r="CJ6" s="22">
        <f t="shared" si="9"/>
        <v>230.21</v>
      </c>
      <c r="CK6" s="21" t="str">
        <f>IF(CK7="","",IF(CK7="-","【-】","【"&amp;SUBSTITUTE(TEXT(CK7,"#,##0.00"),"-","△")&amp;"】"))</f>
        <v>【177.56】</v>
      </c>
      <c r="CL6" s="22">
        <f>IF(CL7="",NA(),CL7)</f>
        <v>56.75</v>
      </c>
      <c r="CM6" s="22">
        <f t="shared" ref="CM6:CU6" si="10">IF(CM7="",NA(),CM7)</f>
        <v>57.81</v>
      </c>
      <c r="CN6" s="22">
        <f t="shared" si="10"/>
        <v>52.78</v>
      </c>
      <c r="CO6" s="22">
        <f t="shared" si="10"/>
        <v>54</v>
      </c>
      <c r="CP6" s="22">
        <f t="shared" si="10"/>
        <v>51.41</v>
      </c>
      <c r="CQ6" s="22">
        <f t="shared" si="10"/>
        <v>49.64</v>
      </c>
      <c r="CR6" s="22">
        <f t="shared" si="10"/>
        <v>49.38</v>
      </c>
      <c r="CS6" s="22">
        <f t="shared" si="10"/>
        <v>50.09</v>
      </c>
      <c r="CT6" s="22">
        <f t="shared" si="10"/>
        <v>50.1</v>
      </c>
      <c r="CU6" s="22">
        <f t="shared" si="10"/>
        <v>49.76</v>
      </c>
      <c r="CV6" s="21" t="str">
        <f>IF(CV7="","",IF(CV7="-","【-】","【"&amp;SUBSTITUTE(TEXT(CV7,"#,##0.00"),"-","△")&amp;"】"))</f>
        <v>【59.81】</v>
      </c>
      <c r="CW6" s="22">
        <f>IF(CW7="",NA(),CW7)</f>
        <v>88.16</v>
      </c>
      <c r="CX6" s="22">
        <f t="shared" ref="CX6:DF6" si="11">IF(CX7="",NA(),CX7)</f>
        <v>88.67</v>
      </c>
      <c r="CY6" s="22">
        <f t="shared" si="11"/>
        <v>92.84</v>
      </c>
      <c r="CZ6" s="22">
        <f t="shared" si="11"/>
        <v>92.06</v>
      </c>
      <c r="DA6" s="22">
        <f t="shared" si="11"/>
        <v>90.69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41.39</v>
      </c>
      <c r="DI6" s="22">
        <f t="shared" ref="DI6:DQ6" si="12">IF(DI7="",NA(),DI7)</f>
        <v>40.83</v>
      </c>
      <c r="DJ6" s="22">
        <f t="shared" si="12"/>
        <v>41.99</v>
      </c>
      <c r="DK6" s="22">
        <f t="shared" si="12"/>
        <v>40.049999999999997</v>
      </c>
      <c r="DL6" s="22">
        <f t="shared" si="12"/>
        <v>35.49</v>
      </c>
      <c r="DM6" s="22">
        <f t="shared" si="12"/>
        <v>47.31</v>
      </c>
      <c r="DN6" s="22">
        <f t="shared" si="12"/>
        <v>47.5</v>
      </c>
      <c r="DO6" s="22">
        <f t="shared" si="12"/>
        <v>48.41</v>
      </c>
      <c r="DP6" s="22">
        <f t="shared" si="12"/>
        <v>50.02</v>
      </c>
      <c r="DQ6" s="22">
        <f t="shared" si="12"/>
        <v>51.38</v>
      </c>
      <c r="DR6" s="21" t="str">
        <f>IF(DR7="","",IF(DR7="-","【-】","【"&amp;SUBSTITUTE(TEXT(DR7,"#,##0.00"),"-","△")&amp;"】"))</f>
        <v>【52.02】</v>
      </c>
      <c r="DS6" s="22">
        <f>IF(DS7="",NA(),DS7)</f>
        <v>43.28</v>
      </c>
      <c r="DT6" s="22">
        <f t="shared" ref="DT6:EB6" si="13">IF(DT7="",NA(),DT7)</f>
        <v>43.69</v>
      </c>
      <c r="DU6" s="22">
        <f t="shared" si="13"/>
        <v>42.79</v>
      </c>
      <c r="DV6" s="22">
        <f t="shared" si="13"/>
        <v>27.85</v>
      </c>
      <c r="DW6" s="22">
        <f t="shared" si="13"/>
        <v>40.96</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0.47</v>
      </c>
      <c r="EE6" s="22">
        <f t="shared" ref="EE6:EM6" si="14">IF(EE7="",NA(),EE7)</f>
        <v>0.45</v>
      </c>
      <c r="EF6" s="22">
        <f t="shared" si="14"/>
        <v>1.1399999999999999</v>
      </c>
      <c r="EG6" s="22">
        <f t="shared" si="14"/>
        <v>12.89</v>
      </c>
      <c r="EH6" s="22">
        <f t="shared" si="14"/>
        <v>1.98</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303836</v>
      </c>
      <c r="D7" s="24">
        <v>46</v>
      </c>
      <c r="E7" s="24">
        <v>1</v>
      </c>
      <c r="F7" s="24">
        <v>0</v>
      </c>
      <c r="G7" s="24">
        <v>1</v>
      </c>
      <c r="H7" s="24" t="s">
        <v>93</v>
      </c>
      <c r="I7" s="24" t="s">
        <v>94</v>
      </c>
      <c r="J7" s="24" t="s">
        <v>95</v>
      </c>
      <c r="K7" s="24" t="s">
        <v>96</v>
      </c>
      <c r="L7" s="24" t="s">
        <v>97</v>
      </c>
      <c r="M7" s="24" t="s">
        <v>98</v>
      </c>
      <c r="N7" s="25" t="s">
        <v>99</v>
      </c>
      <c r="O7" s="25">
        <v>76.19</v>
      </c>
      <c r="P7" s="25">
        <v>99.9</v>
      </c>
      <c r="Q7" s="25">
        <v>3976</v>
      </c>
      <c r="R7" s="25">
        <v>5183</v>
      </c>
      <c r="S7" s="25">
        <v>331.59</v>
      </c>
      <c r="T7" s="25">
        <v>15.63</v>
      </c>
      <c r="U7" s="25">
        <v>5139</v>
      </c>
      <c r="V7" s="25">
        <v>29.18</v>
      </c>
      <c r="W7" s="25">
        <v>176.11</v>
      </c>
      <c r="X7" s="25">
        <v>111.34</v>
      </c>
      <c r="Y7" s="25">
        <v>117.9</v>
      </c>
      <c r="Z7" s="25">
        <v>101.72</v>
      </c>
      <c r="AA7" s="25">
        <v>115.31</v>
      </c>
      <c r="AB7" s="25">
        <v>102.38</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1156.3</v>
      </c>
      <c r="AU7" s="25">
        <v>1917.44</v>
      </c>
      <c r="AV7" s="25">
        <v>858.29</v>
      </c>
      <c r="AW7" s="25">
        <v>2637.14</v>
      </c>
      <c r="AX7" s="25">
        <v>2197.88</v>
      </c>
      <c r="AY7" s="25">
        <v>301.04000000000002</v>
      </c>
      <c r="AZ7" s="25">
        <v>305.08</v>
      </c>
      <c r="BA7" s="25">
        <v>305.33999999999997</v>
      </c>
      <c r="BB7" s="25">
        <v>310.01</v>
      </c>
      <c r="BC7" s="25">
        <v>311.12</v>
      </c>
      <c r="BD7" s="25">
        <v>243.36</v>
      </c>
      <c r="BE7" s="25">
        <v>102.88</v>
      </c>
      <c r="BF7" s="25">
        <v>105.96</v>
      </c>
      <c r="BG7" s="25">
        <v>130.69999999999999</v>
      </c>
      <c r="BH7" s="25">
        <v>203.73</v>
      </c>
      <c r="BI7" s="25">
        <v>362.78</v>
      </c>
      <c r="BJ7" s="25">
        <v>551.62</v>
      </c>
      <c r="BK7" s="25">
        <v>585.59</v>
      </c>
      <c r="BL7" s="25">
        <v>561.34</v>
      </c>
      <c r="BM7" s="25">
        <v>538.33000000000004</v>
      </c>
      <c r="BN7" s="25">
        <v>515.14</v>
      </c>
      <c r="BO7" s="25">
        <v>265.93</v>
      </c>
      <c r="BP7" s="25">
        <v>107.71</v>
      </c>
      <c r="BQ7" s="25">
        <v>105.55</v>
      </c>
      <c r="BR7" s="25">
        <v>99.14</v>
      </c>
      <c r="BS7" s="25">
        <v>113.1</v>
      </c>
      <c r="BT7" s="25">
        <v>99.92</v>
      </c>
      <c r="BU7" s="25">
        <v>87.11</v>
      </c>
      <c r="BV7" s="25">
        <v>82.78</v>
      </c>
      <c r="BW7" s="25">
        <v>84.82</v>
      </c>
      <c r="BX7" s="25">
        <v>82.29</v>
      </c>
      <c r="BY7" s="25">
        <v>84.16</v>
      </c>
      <c r="BZ7" s="25">
        <v>97.82</v>
      </c>
      <c r="CA7" s="25">
        <v>233.28</v>
      </c>
      <c r="CB7" s="25">
        <v>217.54</v>
      </c>
      <c r="CC7" s="25">
        <v>248.66</v>
      </c>
      <c r="CD7" s="25">
        <v>224.58</v>
      </c>
      <c r="CE7" s="25">
        <v>256.79000000000002</v>
      </c>
      <c r="CF7" s="25">
        <v>223.98</v>
      </c>
      <c r="CG7" s="25">
        <v>225.09</v>
      </c>
      <c r="CH7" s="25">
        <v>224.82</v>
      </c>
      <c r="CI7" s="25">
        <v>230.85</v>
      </c>
      <c r="CJ7" s="25">
        <v>230.21</v>
      </c>
      <c r="CK7" s="25">
        <v>177.56</v>
      </c>
      <c r="CL7" s="25">
        <v>56.75</v>
      </c>
      <c r="CM7" s="25">
        <v>57.81</v>
      </c>
      <c r="CN7" s="25">
        <v>52.78</v>
      </c>
      <c r="CO7" s="25">
        <v>54</v>
      </c>
      <c r="CP7" s="25">
        <v>51.41</v>
      </c>
      <c r="CQ7" s="25">
        <v>49.64</v>
      </c>
      <c r="CR7" s="25">
        <v>49.38</v>
      </c>
      <c r="CS7" s="25">
        <v>50.09</v>
      </c>
      <c r="CT7" s="25">
        <v>50.1</v>
      </c>
      <c r="CU7" s="25">
        <v>49.76</v>
      </c>
      <c r="CV7" s="25">
        <v>59.81</v>
      </c>
      <c r="CW7" s="25">
        <v>88.16</v>
      </c>
      <c r="CX7" s="25">
        <v>88.67</v>
      </c>
      <c r="CY7" s="25">
        <v>92.84</v>
      </c>
      <c r="CZ7" s="25">
        <v>92.06</v>
      </c>
      <c r="DA7" s="25">
        <v>90.69</v>
      </c>
      <c r="DB7" s="25">
        <v>78.09</v>
      </c>
      <c r="DC7" s="25">
        <v>78.010000000000005</v>
      </c>
      <c r="DD7" s="25">
        <v>77.599999999999994</v>
      </c>
      <c r="DE7" s="25">
        <v>77.3</v>
      </c>
      <c r="DF7" s="25">
        <v>76.64</v>
      </c>
      <c r="DG7" s="25">
        <v>89.42</v>
      </c>
      <c r="DH7" s="25">
        <v>41.39</v>
      </c>
      <c r="DI7" s="25">
        <v>40.83</v>
      </c>
      <c r="DJ7" s="25">
        <v>41.99</v>
      </c>
      <c r="DK7" s="25">
        <v>40.049999999999997</v>
      </c>
      <c r="DL7" s="25">
        <v>35.49</v>
      </c>
      <c r="DM7" s="25">
        <v>47.31</v>
      </c>
      <c r="DN7" s="25">
        <v>47.5</v>
      </c>
      <c r="DO7" s="25">
        <v>48.41</v>
      </c>
      <c r="DP7" s="25">
        <v>50.02</v>
      </c>
      <c r="DQ7" s="25">
        <v>51.38</v>
      </c>
      <c r="DR7" s="25">
        <v>52.02</v>
      </c>
      <c r="DS7" s="25">
        <v>43.28</v>
      </c>
      <c r="DT7" s="25">
        <v>43.69</v>
      </c>
      <c r="DU7" s="25">
        <v>42.79</v>
      </c>
      <c r="DV7" s="25">
        <v>27.85</v>
      </c>
      <c r="DW7" s="25">
        <v>40.96</v>
      </c>
      <c r="DX7" s="25">
        <v>16.77</v>
      </c>
      <c r="DY7" s="25">
        <v>17.399999999999999</v>
      </c>
      <c r="DZ7" s="25">
        <v>18.64</v>
      </c>
      <c r="EA7" s="25">
        <v>19.510000000000002</v>
      </c>
      <c r="EB7" s="25">
        <v>21.6</v>
      </c>
      <c r="EC7" s="25">
        <v>25.37</v>
      </c>
      <c r="ED7" s="25">
        <v>0.47</v>
      </c>
      <c r="EE7" s="25">
        <v>0.45</v>
      </c>
      <c r="EF7" s="25">
        <v>1.1399999999999999</v>
      </c>
      <c r="EG7" s="25">
        <v>12.89</v>
      </c>
      <c r="EH7" s="25">
        <v>1.98</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2025-01-21T04:58:12Z</cp:lastPrinted>
  <dcterms:created xsi:type="dcterms:W3CDTF">2024-12-11T05:03:14Z</dcterms:created>
  <dcterms:modified xsi:type="dcterms:W3CDTF">2025-01-21T04:58:14Z</dcterms:modified>
  <cp:category/>
</cp:coreProperties>
</file>